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45" windowWidth="15015" windowHeight="12570"/>
  </bookViews>
  <sheets>
    <sheet name="функционал" sheetId="1" r:id="rId1"/>
  </sheets>
  <definedNames>
    <definedName name="_xlnm.Print_Titles" localSheetId="0">функционал!$4:$5</definedName>
    <definedName name="_xlnm.Print_Area" localSheetId="0">функционал!$A$1:$F$58</definedName>
  </definedNames>
  <calcPr calcId="125725"/>
</workbook>
</file>

<file path=xl/calcChain.xml><?xml version="1.0" encoding="utf-8"?>
<calcChain xmlns="http://schemas.openxmlformats.org/spreadsheetml/2006/main">
  <c r="E43" i="1"/>
  <c r="A23"/>
  <c r="F23"/>
  <c r="F57" l="1"/>
  <c r="F56"/>
  <c r="F54"/>
  <c r="F52"/>
  <c r="F51"/>
  <c r="F49"/>
  <c r="F48"/>
  <c r="F47"/>
  <c r="F46"/>
  <c r="F44"/>
  <c r="F42"/>
  <c r="F41"/>
  <c r="F39"/>
  <c r="F38"/>
  <c r="F37"/>
  <c r="F36"/>
  <c r="F35"/>
  <c r="F33"/>
  <c r="F32"/>
  <c r="F30"/>
  <c r="F29"/>
  <c r="F28"/>
  <c r="F27"/>
  <c r="F25"/>
  <c r="F24"/>
  <c r="F22"/>
  <c r="F21"/>
  <c r="F20"/>
  <c r="F18"/>
  <c r="F17"/>
  <c r="F15"/>
  <c r="F13"/>
  <c r="F12"/>
  <c r="F11"/>
  <c r="F10"/>
  <c r="F9"/>
  <c r="F8"/>
  <c r="F7"/>
  <c r="D50"/>
  <c r="D6"/>
  <c r="D19"/>
  <c r="D43"/>
  <c r="F43" s="1"/>
  <c r="D45"/>
  <c r="E45"/>
  <c r="E16"/>
  <c r="D16"/>
  <c r="D26"/>
  <c r="E55"/>
  <c r="D55"/>
  <c r="E53"/>
  <c r="F53" s="1"/>
  <c r="D53"/>
  <c r="E50"/>
  <c r="E40"/>
  <c r="D40"/>
  <c r="E34"/>
  <c r="E31"/>
  <c r="D31"/>
  <c r="E26"/>
  <c r="E19"/>
  <c r="E14"/>
  <c r="D14"/>
  <c r="E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F26" l="1"/>
  <c r="F55"/>
  <c r="F31"/>
  <c r="F14"/>
  <c r="F45"/>
  <c r="F50"/>
  <c r="F40"/>
  <c r="F19"/>
  <c r="F6"/>
  <c r="F16"/>
  <c r="E58"/>
  <c r="E60" s="1"/>
  <c r="A22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D34"/>
  <c r="D58" s="1"/>
  <c r="F34" l="1"/>
  <c r="F58"/>
  <c r="A50"/>
  <c r="A51" s="1"/>
  <c r="A52" s="1"/>
  <c r="A53" s="1"/>
  <c r="A54" s="1"/>
  <c r="A55" s="1"/>
  <c r="A56" s="1"/>
  <c r="A57" s="1"/>
  <c r="D60"/>
</calcChain>
</file>

<file path=xl/sharedStrings.xml><?xml version="1.0" encoding="utf-8"?>
<sst xmlns="http://schemas.openxmlformats.org/spreadsheetml/2006/main" count="118" uniqueCount="117">
  <si>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</si>
  <si>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</si>
  <si>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</si>
  <si>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</si>
  <si>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</si>
  <si>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</si>
  <si>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</si>
  <si>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</si>
  <si>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</si>
  <si>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</si>
  <si>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</si>
  <si>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</si>
  <si>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</si>
  <si>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</si>
  <si>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</si>
  <si>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</si>
  <si>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</si>
  <si>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</si>
  <si>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</si>
  <si>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</si>
  <si>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</si>
  <si>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</si>
  <si>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</si>
  <si>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</si>
  <si>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</si>
  <si>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</si>
  <si>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</si>
  <si>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</si>
  <si>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</si>
  <si>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</si>
  <si>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</si>
  <si>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</si>
  <si>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</si>
  <si>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</si>
  <si>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</si>
  <si>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</si>
  <si>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</si>
  <si>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</si>
  <si>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</si>
  <si>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</si>
  <si>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</si>
  <si>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</si>
  <si>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</si>
  <si>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</si>
  <si>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</si>
  <si>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</si>
  <si>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</si>
  <si>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</si>
  <si>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</si>
  <si>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</si>
  <si>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</si>
  <si>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</si>
  <si>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</si>
  <si>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</si>
  <si>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</si>
  <si>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</si>
  <si>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</si>
  <si>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</si>
  <si>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</si>
  <si>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</si>
  <si>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</si>
  <si>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</si>
  <si>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</si>
  <si>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</si>
  <si>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Массовый спорт</t>
  </si>
  <si>
    <t>1102</t>
  </si>
  <si>
    <t>1400</t>
  </si>
  <si>
    <t>Всего</t>
  </si>
  <si>
    <t>№ строки</t>
  </si>
  <si>
    <t>Наименование показателя бюджетной классификации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</si>
  <si>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</si>
  <si>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</si>
  <si>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</si>
  <si>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</si>
  <si>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</si>
  <si>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</si>
  <si>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</si>
  <si>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</si>
  <si>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</si>
  <si>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</si>
  <si>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</si>
  <si>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</si>
  <si>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Раздел, подраздел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</si>
  <si>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</si>
  <si>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1403</t>
  </si>
  <si>
    <t>Прочие межбюджетные трансферты общего характера</t>
  </si>
  <si>
    <t>0105</t>
  </si>
  <si>
    <t>Судебная система</t>
  </si>
  <si>
    <t>0703</t>
  </si>
  <si>
    <t>Дополнительное образование детей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</si>
  <si>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</si>
  <si>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</si>
  <si>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>4</t>
  </si>
  <si>
    <t>0600</t>
  </si>
  <si>
    <t>0605</t>
  </si>
  <si>
    <t>ОХРАНА ОКРУЖАЮЩЕЙ СРЕДЫ</t>
  </si>
  <si>
    <t>Другие вопросы в области охраны окружающей среды</t>
  </si>
  <si>
    <t>0603</t>
  </si>
  <si>
    <t>Охрана объектов растительного и животного мира и среды их обитания</t>
  </si>
  <si>
    <t>1300</t>
  </si>
  <si>
    <t>1301</t>
  </si>
  <si>
    <t>Гражданская оборона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</si>
  <si>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</si>
  <si>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</si>
  <si>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</si>
  <si>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</si>
  <si>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ЗДРАВООХРАНЕНИЕ</t>
  </si>
  <si>
    <t>0900</t>
  </si>
  <si>
    <t xml:space="preserve">Другие вопросы в области здравоохранения </t>
  </si>
  <si>
    <t>0909</t>
  </si>
  <si>
    <t>Исполнение бюджетных ассигнований по разделам и 
подразделам бюджетной классификации расходов бюджетов Российской Федерации  за 2021 -2022 года</t>
  </si>
  <si>
    <t>%    исполнения 2022 к 2021</t>
  </si>
  <si>
    <t>5</t>
  </si>
  <si>
    <t>Факт на 01.09.2021 года</t>
  </si>
  <si>
    <t>Факт на 01.09.2022 года</t>
  </si>
  <si>
    <t>0410</t>
  </si>
  <si>
    <t>Связь и информатика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</si>
</sst>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</font>
    <font>
      <sz val="8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/>
    <xf numFmtId="0" fontId="22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/>
    <xf numFmtId="2" fontId="20" fillId="24" borderId="10" xfId="0" applyNumberFormat="1" applyFont="1" applyFill="1" applyBorder="1" applyAlignment="1">
      <alignment vertical="top" wrapText="1"/>
    </xf>
    <xf numFmtId="0" fontId="26" fillId="24" borderId="14" xfId="0" quotePrefix="1" applyNumberFormat="1" applyFont="1" applyFill="1" applyBorder="1" applyAlignment="1">
      <alignment horizontal="left" vertical="top" wrapText="1"/>
    </xf>
    <xf numFmtId="164" fontId="20" fillId="25" borderId="11" xfId="0" applyNumberFormat="1" applyFont="1" applyFill="1" applyBorder="1" applyAlignment="1">
      <alignment vertical="top" wrapText="1"/>
    </xf>
    <xf numFmtId="164" fontId="20" fillId="26" borderId="11" xfId="0" applyNumberFormat="1" applyFont="1" applyFill="1" applyBorder="1" applyAlignment="1">
      <alignment vertical="top" wrapText="1"/>
    </xf>
    <xf numFmtId="0" fontId="21" fillId="26" borderId="11" xfId="0" applyNumberFormat="1" applyFont="1" applyFill="1" applyBorder="1" applyAlignment="1">
      <alignment horizontal="left" vertical="top" wrapText="1"/>
    </xf>
    <xf numFmtId="2" fontId="20" fillId="25" borderId="11" xfId="0" applyNumberFormat="1" applyFont="1" applyFill="1" applyBorder="1" applyAlignment="1">
      <alignment vertical="top" wrapText="1"/>
    </xf>
    <xf numFmtId="0" fontId="21" fillId="25" borderId="11" xfId="0" applyNumberFormat="1" applyFont="1" applyFill="1" applyBorder="1" applyAlignment="1">
      <alignment horizontal="left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top"/>
    </xf>
    <xf numFmtId="0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/>
    </xf>
    <xf numFmtId="0" fontId="20" fillId="24" borderId="10" xfId="0" applyNumberFormat="1" applyFont="1" applyFill="1" applyBorder="1" applyAlignment="1">
      <alignment vertical="top" wrapText="1"/>
    </xf>
    <xf numFmtId="49" fontId="20" fillId="24" borderId="10" xfId="0" applyNumberFormat="1" applyFont="1" applyFill="1" applyBorder="1" applyAlignment="1">
      <alignment horizontal="center" wrapText="1"/>
    </xf>
    <xf numFmtId="164" fontId="20" fillId="24" borderId="10" xfId="0" applyNumberFormat="1" applyFont="1" applyFill="1" applyBorder="1" applyAlignment="1">
      <alignment wrapText="1"/>
    </xf>
    <xf numFmtId="3" fontId="20" fillId="24" borderId="10" xfId="0" applyNumberFormat="1" applyFont="1" applyFill="1" applyBorder="1" applyAlignment="1">
      <alignment horizontal="center" vertical="top" wrapText="1"/>
    </xf>
    <xf numFmtId="0" fontId="20" fillId="24" borderId="0" xfId="0" applyNumberFormat="1" applyFont="1" applyFill="1" applyAlignment="1">
      <alignment vertical="top" wrapText="1"/>
    </xf>
    <xf numFmtId="0" fontId="0" fillId="24" borderId="0" xfId="0" applyFill="1"/>
    <xf numFmtId="0" fontId="24" fillId="24" borderId="0" xfId="37" applyFont="1" applyFill="1" applyAlignment="1">
      <alignment horizontal="right"/>
    </xf>
    <xf numFmtId="0" fontId="19" fillId="24" borderId="0" xfId="0" applyFont="1" applyFill="1" applyAlignment="1">
      <alignment horizontal="center" vertical="top" wrapText="1"/>
    </xf>
    <xf numFmtId="0" fontId="19" fillId="24" borderId="0" xfId="0" applyNumberFormat="1" applyFont="1" applyFill="1" applyAlignment="1">
      <alignment horizontal="center" vertical="top" wrapText="1"/>
    </xf>
    <xf numFmtId="0" fontId="1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vertical="top"/>
    </xf>
    <xf numFmtId="0" fontId="20" fillId="24" borderId="0" xfId="0" applyFont="1" applyFill="1"/>
    <xf numFmtId="0" fontId="21" fillId="24" borderId="0" xfId="0" applyFont="1" applyFill="1" applyAlignment="1">
      <alignment horizontal="right"/>
    </xf>
    <xf numFmtId="164" fontId="0" fillId="24" borderId="0" xfId="0" applyNumberFormat="1" applyFill="1"/>
    <xf numFmtId="4" fontId="0" fillId="24" borderId="0" xfId="0" applyNumberFormat="1" applyFill="1"/>
    <xf numFmtId="164" fontId="19" fillId="24" borderId="10" xfId="0" applyNumberFormat="1" applyFont="1" applyFill="1" applyBorder="1" applyAlignment="1">
      <alignment wrapText="1"/>
    </xf>
    <xf numFmtId="164" fontId="25" fillId="25" borderId="0" xfId="0" applyNumberFormat="1" applyFont="1" applyFill="1" applyAlignment="1">
      <alignment vertical="center"/>
    </xf>
    <xf numFmtId="164" fontId="20" fillId="25" borderId="11" xfId="0" applyNumberFormat="1" applyFont="1" applyFill="1" applyBorder="1" applyAlignment="1">
      <alignment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/>
    </xf>
    <xf numFmtId="164" fontId="20" fillId="24" borderId="12" xfId="0" applyNumberFormat="1" applyFont="1" applyFill="1" applyBorder="1" applyAlignment="1">
      <alignment wrapText="1"/>
    </xf>
    <xf numFmtId="164" fontId="20" fillId="25" borderId="15" xfId="0" applyNumberFormat="1" applyFont="1" applyFill="1" applyBorder="1" applyAlignment="1">
      <alignment vertical="top" wrapText="1"/>
    </xf>
    <xf numFmtId="164" fontId="20" fillId="26" borderId="15" xfId="0" applyNumberFormat="1" applyFont="1" applyFill="1" applyBorder="1" applyAlignment="1">
      <alignment vertical="top" wrapText="1"/>
    </xf>
    <xf numFmtId="164" fontId="20" fillId="25" borderId="15" xfId="0" applyNumberFormat="1" applyFont="1" applyFill="1" applyBorder="1" applyAlignment="1">
      <alignment vertical="center" wrapText="1"/>
    </xf>
    <xf numFmtId="164" fontId="19" fillId="24" borderId="12" xfId="0" applyNumberFormat="1" applyFont="1" applyFill="1" applyBorder="1" applyAlignment="1">
      <alignment wrapText="1"/>
    </xf>
    <xf numFmtId="164" fontId="0" fillId="24" borderId="10" xfId="0" applyNumberFormat="1" applyFill="1" applyBorder="1"/>
    <xf numFmtId="0" fontId="20" fillId="24" borderId="10" xfId="0" applyFont="1" applyFill="1" applyBorder="1" applyAlignment="1">
      <alignment wrapText="1"/>
    </xf>
    <xf numFmtId="0" fontId="20" fillId="24" borderId="12" xfId="0" applyNumberFormat="1" applyFont="1" applyFill="1" applyBorder="1" applyAlignment="1">
      <alignment horizontal="left" vertical="top" wrapText="1"/>
    </xf>
    <xf numFmtId="0" fontId="20" fillId="24" borderId="13" xfId="0" applyNumberFormat="1" applyFont="1" applyFill="1" applyBorder="1" applyAlignment="1">
      <alignment horizontal="left" vertical="top" wrapText="1"/>
    </xf>
    <xf numFmtId="0" fontId="27" fillId="24" borderId="0" xfId="0" applyFont="1" applyFill="1" applyAlignment="1">
      <alignment horizontal="center" vertical="center" wrapText="1"/>
    </xf>
    <xf numFmtId="164" fontId="20" fillId="26" borderId="16" xfId="0" applyNumberFormat="1" applyFont="1" applyFill="1" applyBorder="1" applyAlignment="1">
      <alignment vertical="top" wrapText="1"/>
    </xf>
    <xf numFmtId="164" fontId="20" fillId="26" borderId="17" xfId="0" applyNumberFormat="1" applyFont="1" applyFill="1" applyBorder="1" applyAlignment="1">
      <alignment vertical="top" wrapText="1"/>
    </xf>
    <xf numFmtId="164" fontId="20" fillId="26" borderId="10" xfId="0" applyNumberFormat="1" applyFont="1" applyFill="1" applyBorder="1" applyAlignment="1">
      <alignment vertical="top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_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Normal="100" zoomScaleSheetLayoutView="100" workbookViewId="0">
      <selection activeCell="I9" sqref="I9"/>
    </sheetView>
  </sheetViews>
  <sheetFormatPr defaultRowHeight="15.75"/>
  <cols>
    <col min="1" max="1" width="6.28515625" style="18" customWidth="1"/>
    <col min="2" max="2" width="68.42578125" style="17" customWidth="1"/>
    <col min="3" max="3" width="10.7109375" style="18" customWidth="1"/>
    <col min="4" max="4" width="15.7109375" style="18" customWidth="1"/>
    <col min="5" max="5" width="16.42578125" style="18" customWidth="1"/>
    <col min="6" max="6" width="15.140625" style="18" customWidth="1"/>
    <col min="7" max="16384" width="9.140625" style="18"/>
  </cols>
  <sheetData>
    <row r="1" spans="1:7" ht="83.25" customHeight="1">
      <c r="A1" s="42" t="s">
        <v>110</v>
      </c>
      <c r="B1" s="42"/>
      <c r="C1" s="42"/>
      <c r="D1" s="42"/>
      <c r="E1" s="42"/>
      <c r="F1" s="42"/>
      <c r="G1" s="19"/>
    </row>
    <row r="2" spans="1:7">
      <c r="A2" s="20"/>
      <c r="B2" s="21"/>
      <c r="C2" s="22"/>
      <c r="D2" s="22"/>
      <c r="E2" s="22"/>
    </row>
    <row r="3" spans="1:7">
      <c r="A3" s="23"/>
      <c r="C3" s="24"/>
      <c r="D3" s="25"/>
      <c r="E3" s="25"/>
    </row>
    <row r="4" spans="1:7" ht="47.25">
      <c r="A4" s="8" t="s">
        <v>68</v>
      </c>
      <c r="B4" s="8" t="s">
        <v>69</v>
      </c>
      <c r="C4" s="9" t="s">
        <v>82</v>
      </c>
      <c r="D4" s="9" t="s">
        <v>113</v>
      </c>
      <c r="E4" s="31" t="s">
        <v>114</v>
      </c>
      <c r="F4" s="39" t="s">
        <v>111</v>
      </c>
    </row>
    <row r="5" spans="1:7">
      <c r="A5" s="10"/>
      <c r="B5" s="11" t="s">
        <v>0</v>
      </c>
      <c r="C5" s="12" t="s">
        <v>1</v>
      </c>
      <c r="D5" s="12" t="s">
        <v>3</v>
      </c>
      <c r="E5" s="32" t="s">
        <v>92</v>
      </c>
      <c r="F5" s="32" t="s">
        <v>112</v>
      </c>
    </row>
    <row r="6" spans="1:7">
      <c r="A6" s="10" t="s">
        <v>0</v>
      </c>
      <c r="B6" s="13" t="s">
        <v>72</v>
      </c>
      <c r="C6" s="14" t="s">
        <v>2</v>
      </c>
      <c r="D6" s="15">
        <f>SUM(D7:D13)</f>
        <v>40165</v>
      </c>
      <c r="E6" s="33">
        <f t="shared" ref="E6" si="0">SUM(E7:E13)</f>
        <v>45290.8</v>
      </c>
      <c r="F6" s="38">
        <f>E6/D6*100</f>
        <v>112.76185733847879</v>
      </c>
      <c r="G6" s="26"/>
    </row>
    <row r="7" spans="1:7" ht="31.5">
      <c r="A7" s="16">
        <f>A6+1</f>
        <v>2</v>
      </c>
      <c r="B7" s="13" t="s">
        <v>73</v>
      </c>
      <c r="C7" s="14" t="s">
        <v>4</v>
      </c>
      <c r="D7" s="3">
        <v>1504.4</v>
      </c>
      <c r="E7" s="34">
        <v>1410.2</v>
      </c>
      <c r="F7" s="38">
        <f t="shared" ref="F7:F58" si="1">E7/D7*100</f>
        <v>93.738367455463973</v>
      </c>
    </row>
    <row r="8" spans="1:7" ht="47.25">
      <c r="A8" s="16">
        <f t="shared" ref="A8:A57" si="2">A7+1</f>
        <v>3</v>
      </c>
      <c r="B8" s="13" t="s">
        <v>5</v>
      </c>
      <c r="C8" s="14" t="s">
        <v>6</v>
      </c>
      <c r="D8" s="15">
        <v>3483</v>
      </c>
      <c r="E8" s="33">
        <v>3659.2</v>
      </c>
      <c r="F8" s="38">
        <f t="shared" si="1"/>
        <v>105.05885730691931</v>
      </c>
    </row>
    <row r="9" spans="1:7" ht="47.25">
      <c r="A9" s="16">
        <f t="shared" si="2"/>
        <v>4</v>
      </c>
      <c r="B9" s="13" t="s">
        <v>7</v>
      </c>
      <c r="C9" s="14" t="s">
        <v>8</v>
      </c>
      <c r="D9" s="15">
        <v>24757.5</v>
      </c>
      <c r="E9" s="33">
        <v>28085.599999999999</v>
      </c>
      <c r="F9" s="38">
        <f t="shared" si="1"/>
        <v>113.44279511259214</v>
      </c>
    </row>
    <row r="10" spans="1:7">
      <c r="A10" s="16">
        <f t="shared" si="2"/>
        <v>5</v>
      </c>
      <c r="B10" s="2" t="s">
        <v>87</v>
      </c>
      <c r="C10" s="14" t="s">
        <v>86</v>
      </c>
      <c r="D10" s="3">
        <v>0</v>
      </c>
      <c r="E10" s="34">
        <v>3.6</v>
      </c>
      <c r="F10" s="38" t="e">
        <f t="shared" si="1"/>
        <v>#DIV/0!</v>
      </c>
    </row>
    <row r="11" spans="1:7" ht="31.5">
      <c r="A11" s="16">
        <f t="shared" si="2"/>
        <v>6</v>
      </c>
      <c r="B11" s="13" t="s">
        <v>83</v>
      </c>
      <c r="C11" s="14" t="s">
        <v>9</v>
      </c>
      <c r="D11" s="15">
        <v>6271.9</v>
      </c>
      <c r="E11" s="33">
        <v>7605.3</v>
      </c>
      <c r="F11" s="38">
        <f t="shared" si="1"/>
        <v>121.25990529185735</v>
      </c>
    </row>
    <row r="12" spans="1:7">
      <c r="A12" s="16">
        <f t="shared" si="2"/>
        <v>7</v>
      </c>
      <c r="B12" s="13" t="s">
        <v>10</v>
      </c>
      <c r="C12" s="14" t="s">
        <v>11</v>
      </c>
      <c r="D12" s="3">
        <v>0</v>
      </c>
      <c r="E12" s="34">
        <v>0</v>
      </c>
      <c r="F12" s="38" t="e">
        <f t="shared" si="1"/>
        <v>#DIV/0!</v>
      </c>
    </row>
    <row r="13" spans="1:7" ht="19.5" customHeight="1">
      <c r="A13" s="16">
        <f t="shared" si="2"/>
        <v>8</v>
      </c>
      <c r="B13" s="13" t="s">
        <v>12</v>
      </c>
      <c r="C13" s="14" t="s">
        <v>13</v>
      </c>
      <c r="D13" s="15">
        <v>4148.2</v>
      </c>
      <c r="E13" s="33">
        <v>4526.8999999999996</v>
      </c>
      <c r="F13" s="38">
        <f t="shared" si="1"/>
        <v>109.12926088423893</v>
      </c>
    </row>
    <row r="14" spans="1:7">
      <c r="A14" s="16">
        <f t="shared" si="2"/>
        <v>9</v>
      </c>
      <c r="B14" s="13" t="s">
        <v>74</v>
      </c>
      <c r="C14" s="14" t="s">
        <v>14</v>
      </c>
      <c r="D14" s="15">
        <f>D15</f>
        <v>1394.9</v>
      </c>
      <c r="E14" s="33">
        <f t="shared" ref="E14" si="3">E15</f>
        <v>1522</v>
      </c>
      <c r="F14" s="38">
        <f t="shared" si="1"/>
        <v>109.11176428417808</v>
      </c>
    </row>
    <row r="15" spans="1:7">
      <c r="A15" s="16">
        <f t="shared" si="2"/>
        <v>10</v>
      </c>
      <c r="B15" s="13" t="s">
        <v>15</v>
      </c>
      <c r="C15" s="14" t="s">
        <v>16</v>
      </c>
      <c r="D15" s="4">
        <v>1394.9</v>
      </c>
      <c r="E15" s="35">
        <v>1522</v>
      </c>
      <c r="F15" s="38">
        <f t="shared" si="1"/>
        <v>109.11176428417808</v>
      </c>
    </row>
    <row r="16" spans="1:7" ht="31.5">
      <c r="A16" s="16">
        <f t="shared" si="2"/>
        <v>11</v>
      </c>
      <c r="B16" s="13" t="s">
        <v>75</v>
      </c>
      <c r="C16" s="14" t="s">
        <v>17</v>
      </c>
      <c r="D16" s="15">
        <f>D17+D18</f>
        <v>3539.8</v>
      </c>
      <c r="E16" s="33">
        <f t="shared" ref="E16" si="4">E17+E18</f>
        <v>4352.6000000000004</v>
      </c>
      <c r="F16" s="38">
        <f t="shared" si="1"/>
        <v>122.96174925137014</v>
      </c>
    </row>
    <row r="17" spans="1:6">
      <c r="A17" s="16">
        <f t="shared" si="2"/>
        <v>12</v>
      </c>
      <c r="B17" s="13" t="s">
        <v>101</v>
      </c>
      <c r="C17" s="14" t="s">
        <v>18</v>
      </c>
      <c r="D17" s="15">
        <v>2865.3</v>
      </c>
      <c r="E17" s="33">
        <v>3595</v>
      </c>
      <c r="F17" s="38">
        <f t="shared" si="1"/>
        <v>125.46679230796076</v>
      </c>
    </row>
    <row r="18" spans="1:6" ht="31.5">
      <c r="A18" s="16">
        <f t="shared" si="2"/>
        <v>13</v>
      </c>
      <c r="B18" s="13" t="s">
        <v>105</v>
      </c>
      <c r="C18" s="14" t="s">
        <v>104</v>
      </c>
      <c r="D18" s="30">
        <v>674.5</v>
      </c>
      <c r="E18" s="36">
        <v>757.6</v>
      </c>
      <c r="F18" s="38">
        <f t="shared" si="1"/>
        <v>112.3202372127502</v>
      </c>
    </row>
    <row r="19" spans="1:6">
      <c r="A19" s="16">
        <f t="shared" si="2"/>
        <v>14</v>
      </c>
      <c r="B19" s="13" t="s">
        <v>76</v>
      </c>
      <c r="C19" s="14" t="s">
        <v>19</v>
      </c>
      <c r="D19" s="15">
        <f>SUM(D20:D25)</f>
        <v>22096</v>
      </c>
      <c r="E19" s="33">
        <f>SUM(E20:E25)</f>
        <v>29519.5</v>
      </c>
      <c r="F19" s="38">
        <f t="shared" si="1"/>
        <v>133.59657856625634</v>
      </c>
    </row>
    <row r="20" spans="1:6">
      <c r="A20" s="16">
        <f t="shared" si="2"/>
        <v>15</v>
      </c>
      <c r="B20" s="13" t="s">
        <v>20</v>
      </c>
      <c r="C20" s="14" t="s">
        <v>21</v>
      </c>
      <c r="D20" s="15">
        <v>2623.4</v>
      </c>
      <c r="E20" s="33">
        <v>3048.4</v>
      </c>
      <c r="F20" s="38">
        <f t="shared" si="1"/>
        <v>116.20035068994434</v>
      </c>
    </row>
    <row r="21" spans="1:6" ht="18" customHeight="1">
      <c r="A21" s="16">
        <f t="shared" si="2"/>
        <v>16</v>
      </c>
      <c r="B21" s="13" t="s">
        <v>22</v>
      </c>
      <c r="C21" s="14" t="s">
        <v>23</v>
      </c>
      <c r="D21" s="15">
        <v>34.799999999999997</v>
      </c>
      <c r="E21" s="33">
        <v>5617.7</v>
      </c>
      <c r="F21" s="38">
        <f t="shared" si="1"/>
        <v>16142.816091954024</v>
      </c>
    </row>
    <row r="22" spans="1:6">
      <c r="A22" s="16">
        <f t="shared" si="2"/>
        <v>17</v>
      </c>
      <c r="B22" s="13" t="s">
        <v>24</v>
      </c>
      <c r="C22" s="14" t="s">
        <v>25</v>
      </c>
      <c r="D22" s="43">
        <v>15884.5</v>
      </c>
      <c r="E22" s="44">
        <v>18689.3</v>
      </c>
      <c r="F22" s="38">
        <f t="shared" si="1"/>
        <v>117.65746482419969</v>
      </c>
    </row>
    <row r="23" spans="1:6">
      <c r="A23" s="16">
        <f t="shared" si="2"/>
        <v>18</v>
      </c>
      <c r="B23" s="13" t="s">
        <v>116</v>
      </c>
      <c r="C23" s="14" t="s">
        <v>115</v>
      </c>
      <c r="D23" s="45">
        <v>73.2</v>
      </c>
      <c r="E23" s="45"/>
      <c r="F23" s="38">
        <f t="shared" si="1"/>
        <v>0</v>
      </c>
    </row>
    <row r="24" spans="1:6">
      <c r="A24" s="16">
        <f>A22+1</f>
        <v>18</v>
      </c>
      <c r="B24" s="1" t="s">
        <v>26</v>
      </c>
      <c r="C24" s="14" t="s">
        <v>27</v>
      </c>
      <c r="D24" s="15">
        <v>3480.1</v>
      </c>
      <c r="E24" s="33">
        <v>1293</v>
      </c>
      <c r="F24" s="38">
        <f t="shared" si="1"/>
        <v>37.154104767104393</v>
      </c>
    </row>
    <row r="25" spans="1:6">
      <c r="A25" s="16">
        <f t="shared" si="2"/>
        <v>19</v>
      </c>
      <c r="B25" s="13" t="s">
        <v>28</v>
      </c>
      <c r="C25" s="14" t="s">
        <v>29</v>
      </c>
      <c r="D25" s="15">
        <v>0</v>
      </c>
      <c r="E25" s="33">
        <v>871.1</v>
      </c>
      <c r="F25" s="38" t="e">
        <f t="shared" si="1"/>
        <v>#DIV/0!</v>
      </c>
    </row>
    <row r="26" spans="1:6">
      <c r="A26" s="16">
        <f t="shared" si="2"/>
        <v>20</v>
      </c>
      <c r="B26" s="13" t="s">
        <v>77</v>
      </c>
      <c r="C26" s="14" t="s">
        <v>30</v>
      </c>
      <c r="D26" s="15">
        <f>SUM(D27:D30)</f>
        <v>21804.5</v>
      </c>
      <c r="E26" s="33">
        <f t="shared" ref="E26" si="5">SUM(E27:E30)</f>
        <v>15588.300000000001</v>
      </c>
      <c r="F26" s="38">
        <f t="shared" si="1"/>
        <v>71.491205943727223</v>
      </c>
    </row>
    <row r="27" spans="1:6">
      <c r="A27" s="16">
        <f t="shared" si="2"/>
        <v>21</v>
      </c>
      <c r="B27" s="13" t="s">
        <v>31</v>
      </c>
      <c r="C27" s="14" t="s">
        <v>32</v>
      </c>
      <c r="D27" s="15">
        <v>395.4</v>
      </c>
      <c r="E27" s="33">
        <v>714.7</v>
      </c>
      <c r="F27" s="38">
        <f t="shared" si="1"/>
        <v>180.75366717248357</v>
      </c>
    </row>
    <row r="28" spans="1:6">
      <c r="A28" s="16">
        <f t="shared" si="2"/>
        <v>22</v>
      </c>
      <c r="B28" s="13" t="s">
        <v>33</v>
      </c>
      <c r="C28" s="14" t="s">
        <v>34</v>
      </c>
      <c r="D28" s="15">
        <v>10946.8</v>
      </c>
      <c r="E28" s="33">
        <v>12795.2</v>
      </c>
      <c r="F28" s="38">
        <f t="shared" si="1"/>
        <v>116.8852998136442</v>
      </c>
    </row>
    <row r="29" spans="1:6">
      <c r="A29" s="16">
        <f t="shared" si="2"/>
        <v>23</v>
      </c>
      <c r="B29" s="13" t="s">
        <v>35</v>
      </c>
      <c r="C29" s="14" t="s">
        <v>36</v>
      </c>
      <c r="D29" s="4">
        <v>3731.3</v>
      </c>
      <c r="E29" s="35">
        <v>2078.4</v>
      </c>
      <c r="F29" s="38">
        <f t="shared" si="1"/>
        <v>55.70176614048723</v>
      </c>
    </row>
    <row r="30" spans="1:6">
      <c r="A30" s="16">
        <f t="shared" si="2"/>
        <v>24</v>
      </c>
      <c r="B30" s="13" t="s">
        <v>37</v>
      </c>
      <c r="C30" s="14" t="s">
        <v>38</v>
      </c>
      <c r="D30" s="15">
        <v>6731</v>
      </c>
      <c r="E30" s="33">
        <v>0</v>
      </c>
      <c r="F30" s="38">
        <f t="shared" si="1"/>
        <v>0</v>
      </c>
    </row>
    <row r="31" spans="1:6">
      <c r="A31" s="16">
        <f t="shared" si="2"/>
        <v>25</v>
      </c>
      <c r="B31" s="5" t="s">
        <v>95</v>
      </c>
      <c r="C31" s="14" t="s">
        <v>93</v>
      </c>
      <c r="D31" s="15">
        <f>SUM(D32:D33)</f>
        <v>332.3</v>
      </c>
      <c r="E31" s="33">
        <f t="shared" ref="E31" si="6">SUM(E32:E33)</f>
        <v>303.10000000000002</v>
      </c>
      <c r="F31" s="38">
        <f t="shared" si="1"/>
        <v>91.212759554619325</v>
      </c>
    </row>
    <row r="32" spans="1:6" ht="31.5">
      <c r="A32" s="16">
        <f t="shared" si="2"/>
        <v>26</v>
      </c>
      <c r="B32" s="7" t="s">
        <v>98</v>
      </c>
      <c r="C32" s="14" t="s">
        <v>97</v>
      </c>
      <c r="D32" s="15">
        <v>332.3</v>
      </c>
      <c r="E32" s="33">
        <v>303.10000000000002</v>
      </c>
      <c r="F32" s="38">
        <f t="shared" si="1"/>
        <v>91.212759554619325</v>
      </c>
    </row>
    <row r="33" spans="1:6">
      <c r="A33" s="16">
        <f t="shared" si="2"/>
        <v>27</v>
      </c>
      <c r="B33" s="5" t="s">
        <v>96</v>
      </c>
      <c r="C33" s="14" t="s">
        <v>94</v>
      </c>
      <c r="D33" s="15">
        <v>0</v>
      </c>
      <c r="E33" s="33">
        <v>0</v>
      </c>
      <c r="F33" s="38" t="e">
        <f t="shared" si="1"/>
        <v>#DIV/0!</v>
      </c>
    </row>
    <row r="34" spans="1:6">
      <c r="A34" s="16">
        <f t="shared" si="2"/>
        <v>28</v>
      </c>
      <c r="B34" s="13" t="s">
        <v>78</v>
      </c>
      <c r="C34" s="14" t="s">
        <v>39</v>
      </c>
      <c r="D34" s="15">
        <f>SUM(D35:D39)</f>
        <v>518335.10000000003</v>
      </c>
      <c r="E34" s="33">
        <f t="shared" ref="E34" si="7">SUM(E35:E39)</f>
        <v>569486.6</v>
      </c>
      <c r="F34" s="38">
        <f t="shared" si="1"/>
        <v>109.86842295650052</v>
      </c>
    </row>
    <row r="35" spans="1:6">
      <c r="A35" s="16">
        <f t="shared" si="2"/>
        <v>29</v>
      </c>
      <c r="B35" s="13" t="s">
        <v>40</v>
      </c>
      <c r="C35" s="14" t="s">
        <v>41</v>
      </c>
      <c r="D35" s="15">
        <v>80339.399999999994</v>
      </c>
      <c r="E35" s="33">
        <v>85485.4</v>
      </c>
      <c r="F35" s="38">
        <f t="shared" si="1"/>
        <v>106.40532540696097</v>
      </c>
    </row>
    <row r="36" spans="1:6">
      <c r="A36" s="16">
        <f t="shared" si="2"/>
        <v>30</v>
      </c>
      <c r="B36" s="13" t="s">
        <v>42</v>
      </c>
      <c r="C36" s="14" t="s">
        <v>43</v>
      </c>
      <c r="D36" s="15">
        <v>361837.9</v>
      </c>
      <c r="E36" s="33">
        <v>401706.5</v>
      </c>
      <c r="F36" s="38">
        <f t="shared" si="1"/>
        <v>111.018359326096</v>
      </c>
    </row>
    <row r="37" spans="1:6">
      <c r="A37" s="16">
        <f t="shared" si="2"/>
        <v>31</v>
      </c>
      <c r="B37" s="2" t="s">
        <v>89</v>
      </c>
      <c r="C37" s="14" t="s">
        <v>88</v>
      </c>
      <c r="D37" s="15">
        <v>39924.300000000003</v>
      </c>
      <c r="E37" s="33">
        <v>40612</v>
      </c>
      <c r="F37" s="38">
        <f t="shared" si="1"/>
        <v>101.72250984989091</v>
      </c>
    </row>
    <row r="38" spans="1:6">
      <c r="A38" s="16">
        <f t="shared" si="2"/>
        <v>32</v>
      </c>
      <c r="B38" s="13" t="s">
        <v>90</v>
      </c>
      <c r="C38" s="14" t="s">
        <v>44</v>
      </c>
      <c r="D38" s="15">
        <v>9655.4</v>
      </c>
      <c r="E38" s="33">
        <v>11899</v>
      </c>
      <c r="F38" s="38">
        <f t="shared" si="1"/>
        <v>123.23673799117594</v>
      </c>
    </row>
    <row r="39" spans="1:6">
      <c r="A39" s="16">
        <f t="shared" si="2"/>
        <v>33</v>
      </c>
      <c r="B39" s="13" t="s">
        <v>45</v>
      </c>
      <c r="C39" s="14" t="s">
        <v>46</v>
      </c>
      <c r="D39" s="15">
        <v>26578.1</v>
      </c>
      <c r="E39" s="33">
        <v>29783.7</v>
      </c>
      <c r="F39" s="38">
        <f t="shared" si="1"/>
        <v>112.06105778817901</v>
      </c>
    </row>
    <row r="40" spans="1:6">
      <c r="A40" s="16">
        <f t="shared" si="2"/>
        <v>34</v>
      </c>
      <c r="B40" s="13" t="s">
        <v>79</v>
      </c>
      <c r="C40" s="14" t="s">
        <v>47</v>
      </c>
      <c r="D40" s="15">
        <f>SUM(D41:D42)</f>
        <v>80825.8</v>
      </c>
      <c r="E40" s="33">
        <f t="shared" ref="E40" si="8">SUM(E41:E42)</f>
        <v>88161.3</v>
      </c>
      <c r="F40" s="38">
        <f t="shared" si="1"/>
        <v>109.07569117781699</v>
      </c>
    </row>
    <row r="41" spans="1:6">
      <c r="A41" s="16">
        <f t="shared" si="2"/>
        <v>35</v>
      </c>
      <c r="B41" s="13" t="s">
        <v>48</v>
      </c>
      <c r="C41" s="14" t="s">
        <v>49</v>
      </c>
      <c r="D41" s="15">
        <v>52980.800000000003</v>
      </c>
      <c r="E41" s="33">
        <v>58084.6</v>
      </c>
      <c r="F41" s="38">
        <f t="shared" si="1"/>
        <v>109.63330112040587</v>
      </c>
    </row>
    <row r="42" spans="1:6">
      <c r="A42" s="16">
        <f t="shared" si="2"/>
        <v>36</v>
      </c>
      <c r="B42" s="13" t="s">
        <v>50</v>
      </c>
      <c r="C42" s="14" t="s">
        <v>51</v>
      </c>
      <c r="D42" s="15">
        <v>27845</v>
      </c>
      <c r="E42" s="33">
        <v>30076.7</v>
      </c>
      <c r="F42" s="38">
        <f t="shared" si="1"/>
        <v>108.01472436703179</v>
      </c>
    </row>
    <row r="43" spans="1:6">
      <c r="A43" s="16">
        <f t="shared" si="2"/>
        <v>37</v>
      </c>
      <c r="B43" s="13" t="s">
        <v>106</v>
      </c>
      <c r="C43" s="14" t="s">
        <v>107</v>
      </c>
      <c r="D43" s="15">
        <f>D44</f>
        <v>299.10000000000002</v>
      </c>
      <c r="E43" s="15">
        <f>E44</f>
        <v>301.10000000000002</v>
      </c>
      <c r="F43" s="38">
        <f t="shared" si="1"/>
        <v>100.66867268472083</v>
      </c>
    </row>
    <row r="44" spans="1:6">
      <c r="A44" s="16">
        <f t="shared" si="2"/>
        <v>38</v>
      </c>
      <c r="B44" s="13" t="s">
        <v>108</v>
      </c>
      <c r="C44" s="14" t="s">
        <v>109</v>
      </c>
      <c r="D44" s="15">
        <v>299.10000000000002</v>
      </c>
      <c r="E44" s="33">
        <v>301.10000000000002</v>
      </c>
      <c r="F44" s="38">
        <f t="shared" si="1"/>
        <v>100.66867268472083</v>
      </c>
    </row>
    <row r="45" spans="1:6">
      <c r="A45" s="16">
        <f t="shared" si="2"/>
        <v>39</v>
      </c>
      <c r="B45" s="13" t="s">
        <v>80</v>
      </c>
      <c r="C45" s="14" t="s">
        <v>52</v>
      </c>
      <c r="D45" s="15">
        <f>SUM(D46:D49)</f>
        <v>29756.999999999996</v>
      </c>
      <c r="E45" s="33">
        <f t="shared" ref="E45" si="9">SUM(E46:E49)</f>
        <v>22148.799999999999</v>
      </c>
      <c r="F45" s="38">
        <f t="shared" si="1"/>
        <v>74.432234432234438</v>
      </c>
    </row>
    <row r="46" spans="1:6">
      <c r="A46" s="16">
        <f t="shared" si="2"/>
        <v>40</v>
      </c>
      <c r="B46" s="13" t="s">
        <v>53</v>
      </c>
      <c r="C46" s="14" t="s">
        <v>54</v>
      </c>
      <c r="D46" s="3">
        <v>816.1</v>
      </c>
      <c r="E46" s="34">
        <v>785</v>
      </c>
      <c r="F46" s="38">
        <f t="shared" si="1"/>
        <v>96.189192500919006</v>
      </c>
    </row>
    <row r="47" spans="1:6">
      <c r="A47" s="16">
        <f t="shared" si="2"/>
        <v>41</v>
      </c>
      <c r="B47" s="13" t="s">
        <v>55</v>
      </c>
      <c r="C47" s="14" t="s">
        <v>56</v>
      </c>
      <c r="D47" s="15">
        <v>16185.3</v>
      </c>
      <c r="E47" s="33">
        <v>16382.7</v>
      </c>
      <c r="F47" s="38">
        <f t="shared" si="1"/>
        <v>101.21962521547331</v>
      </c>
    </row>
    <row r="48" spans="1:6">
      <c r="A48" s="16">
        <f t="shared" si="2"/>
        <v>42</v>
      </c>
      <c r="B48" s="13" t="s">
        <v>57</v>
      </c>
      <c r="C48" s="14" t="s">
        <v>58</v>
      </c>
      <c r="D48" s="15">
        <v>12260.8</v>
      </c>
      <c r="E48" s="33">
        <v>4436.3</v>
      </c>
      <c r="F48" s="38">
        <f t="shared" si="1"/>
        <v>36.182793944930189</v>
      </c>
    </row>
    <row r="49" spans="1:6">
      <c r="A49" s="16">
        <f t="shared" si="2"/>
        <v>43</v>
      </c>
      <c r="B49" s="13" t="s">
        <v>59</v>
      </c>
      <c r="C49" s="14" t="s">
        <v>60</v>
      </c>
      <c r="D49" s="15">
        <v>494.8</v>
      </c>
      <c r="E49" s="33">
        <v>544.79999999999995</v>
      </c>
      <c r="F49" s="38">
        <f t="shared" si="1"/>
        <v>110.1050929668553</v>
      </c>
    </row>
    <row r="50" spans="1:6" ht="17.25" customHeight="1">
      <c r="A50" s="16">
        <f t="shared" si="2"/>
        <v>44</v>
      </c>
      <c r="B50" s="13" t="s">
        <v>81</v>
      </c>
      <c r="C50" s="14" t="s">
        <v>61</v>
      </c>
      <c r="D50" s="15">
        <f>SUM(D51:D52)</f>
        <v>12129.099999999999</v>
      </c>
      <c r="E50" s="33">
        <f t="shared" ref="E50" si="10">SUM(E51:E52)</f>
        <v>12523.2</v>
      </c>
      <c r="F50" s="38">
        <f t="shared" si="1"/>
        <v>103.24921057621754</v>
      </c>
    </row>
    <row r="51" spans="1:6">
      <c r="A51" s="16">
        <f t="shared" si="2"/>
        <v>45</v>
      </c>
      <c r="B51" s="13" t="s">
        <v>62</v>
      </c>
      <c r="C51" s="14" t="s">
        <v>63</v>
      </c>
      <c r="D51" s="15">
        <v>1028.3</v>
      </c>
      <c r="E51" s="33">
        <v>516.20000000000005</v>
      </c>
      <c r="F51" s="38">
        <f t="shared" si="1"/>
        <v>50.199358163959943</v>
      </c>
    </row>
    <row r="52" spans="1:6">
      <c r="A52" s="16">
        <f t="shared" si="2"/>
        <v>46</v>
      </c>
      <c r="B52" s="13" t="s">
        <v>64</v>
      </c>
      <c r="C52" s="14" t="s">
        <v>65</v>
      </c>
      <c r="D52" s="15">
        <v>11100.8</v>
      </c>
      <c r="E52" s="33">
        <v>12007</v>
      </c>
      <c r="F52" s="38">
        <f t="shared" si="1"/>
        <v>108.16337561256847</v>
      </c>
    </row>
    <row r="53" spans="1:6" ht="31.5">
      <c r="A53" s="16">
        <f t="shared" si="2"/>
        <v>47</v>
      </c>
      <c r="B53" s="6" t="s">
        <v>103</v>
      </c>
      <c r="C53" s="14" t="s">
        <v>99</v>
      </c>
      <c r="D53" s="15">
        <f>D54</f>
        <v>4</v>
      </c>
      <c r="E53" s="33">
        <f t="shared" ref="E53" si="11">E54</f>
        <v>7</v>
      </c>
      <c r="F53" s="38">
        <f t="shared" si="1"/>
        <v>175</v>
      </c>
    </row>
    <row r="54" spans="1:6" ht="31.5">
      <c r="A54" s="16">
        <f t="shared" si="2"/>
        <v>48</v>
      </c>
      <c r="B54" s="6" t="s">
        <v>102</v>
      </c>
      <c r="C54" s="14" t="s">
        <v>100</v>
      </c>
      <c r="D54" s="15">
        <v>4</v>
      </c>
      <c r="E54" s="33">
        <v>7</v>
      </c>
      <c r="F54" s="38">
        <f t="shared" si="1"/>
        <v>175</v>
      </c>
    </row>
    <row r="55" spans="1:6" ht="47.25">
      <c r="A55" s="16">
        <f t="shared" si="2"/>
        <v>49</v>
      </c>
      <c r="B55" s="13" t="s">
        <v>91</v>
      </c>
      <c r="C55" s="14" t="s">
        <v>66</v>
      </c>
      <c r="D55" s="15">
        <f>D56+D57</f>
        <v>64330.7</v>
      </c>
      <c r="E55" s="33">
        <f t="shared" ref="E55" si="12">E56+E57</f>
        <v>68296.5</v>
      </c>
      <c r="F55" s="38">
        <f t="shared" si="1"/>
        <v>106.16470829634996</v>
      </c>
    </row>
    <row r="56" spans="1:6" ht="36.75" customHeight="1">
      <c r="A56" s="16">
        <f t="shared" si="2"/>
        <v>50</v>
      </c>
      <c r="B56" s="13" t="s">
        <v>70</v>
      </c>
      <c r="C56" s="14" t="s">
        <v>71</v>
      </c>
      <c r="D56" s="15">
        <v>33022.5</v>
      </c>
      <c r="E56" s="33">
        <v>34055.800000000003</v>
      </c>
      <c r="F56" s="38">
        <f t="shared" si="1"/>
        <v>103.12907865849044</v>
      </c>
    </row>
    <row r="57" spans="1:6">
      <c r="A57" s="16">
        <f t="shared" si="2"/>
        <v>51</v>
      </c>
      <c r="B57" s="1" t="s">
        <v>85</v>
      </c>
      <c r="C57" s="14" t="s">
        <v>84</v>
      </c>
      <c r="D57" s="15">
        <v>31308.2</v>
      </c>
      <c r="E57" s="33">
        <v>34240.699999999997</v>
      </c>
      <c r="F57" s="38">
        <f t="shared" si="1"/>
        <v>109.36655572661473</v>
      </c>
    </row>
    <row r="58" spans="1:6" ht="15.75" customHeight="1">
      <c r="A58" s="40" t="s">
        <v>67</v>
      </c>
      <c r="B58" s="41"/>
      <c r="C58" s="14"/>
      <c r="D58" s="28">
        <f>D6+D14+D16+D19+D26+D31+D34+D40+D45+D50+D53+D55+D43</f>
        <v>795013.3</v>
      </c>
      <c r="E58" s="37">
        <f>E6+E14+E16+E19+E26+E31+E34+E40+E45+E50+E53+E55+E43</f>
        <v>857500.8</v>
      </c>
      <c r="F58" s="38">
        <f t="shared" si="1"/>
        <v>107.85993139988979</v>
      </c>
    </row>
    <row r="59" spans="1:6" ht="18.75">
      <c r="D59" s="29">
        <v>795013.3</v>
      </c>
      <c r="E59" s="29">
        <v>857500.8</v>
      </c>
    </row>
    <row r="60" spans="1:6">
      <c r="D60" s="27">
        <f>D59-D58</f>
        <v>0</v>
      </c>
      <c r="E60" s="27">
        <f t="shared" ref="E60" si="13">E59-E58</f>
        <v>0</v>
      </c>
    </row>
    <row r="61" spans="1:6">
      <c r="D61" s="26"/>
      <c r="E61" s="26"/>
    </row>
  </sheetData>
  <mergeCells count="2">
    <mergeCell ref="A58:B58"/>
    <mergeCell ref="A1:F1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69" firstPageNumber="6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функционал</vt:lpstr>
      <vt:lpstr>функционал!Заголовки_для_печати</vt:lpstr>
      <vt:lpstr>функционал!Область_печати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Хозяин</dc:creator>
  <cp:lastModifiedBy>Наталья Михайловна</cp:lastModifiedBy>
  <cp:lastPrinted>2022-07-25T06:51:55Z</cp:lastPrinted>
  <dcterms:created xsi:type="dcterms:W3CDTF">2012-04-27T13:41:15Z</dcterms:created>
  <dcterms:modified xsi:type="dcterms:W3CDTF">2022-10-24T08:02:28Z</dcterms:modified>
</cp:coreProperties>
</file>