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5" windowWidth="15015" windowHeight="12570"/>
  </bookViews>
  <sheets>
    <sheet name="функционал" sheetId="1" r:id="rId1"/>
  </sheets>
  <definedNames>
    <definedName name="_xlnm.Print_Titles" localSheetId="0">функционал!$4:$5</definedName>
    <definedName name="_xlnm.Print_Area" localSheetId="0">функционал!$A$1:$F$57</definedName>
  </definedNames>
  <calcPr calcId="125725"/>
</workbook>
</file>

<file path=xl/calcChain.xml><?xml version="1.0" encoding="utf-8"?>
<calcChain xmlns="http://schemas.openxmlformats.org/spreadsheetml/2006/main">
  <c r="F56" i="1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5"/>
  <c r="F14"/>
  <c r="F13"/>
  <c r="F12"/>
  <c r="F11"/>
  <c r="F10"/>
  <c r="F9"/>
  <c r="F8"/>
  <c r="F7"/>
  <c r="D49"/>
  <c r="D6"/>
  <c r="D19"/>
  <c r="D42"/>
  <c r="D44"/>
  <c r="E44"/>
  <c r="E16"/>
  <c r="F16" s="1"/>
  <c r="D16"/>
  <c r="D25"/>
  <c r="E54"/>
  <c r="D54"/>
  <c r="E52"/>
  <c r="D52"/>
  <c r="E49"/>
  <c r="E39"/>
  <c r="D39"/>
  <c r="E33"/>
  <c r="E30"/>
  <c r="D30"/>
  <c r="E25"/>
  <c r="E19"/>
  <c r="E14"/>
  <c r="D14"/>
  <c r="E6"/>
  <c r="F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E57" l="1"/>
  <c r="E59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D33"/>
  <c r="D57" s="1"/>
  <c r="F57" l="1"/>
  <c r="A49"/>
  <c r="A50" s="1"/>
  <c r="A51" s="1"/>
  <c r="A52" s="1"/>
  <c r="A53" s="1"/>
  <c r="A54" s="1"/>
  <c r="A55" s="1"/>
  <c r="A56" s="1"/>
  <c r="D59"/>
</calcChain>
</file>

<file path=xl/sharedStrings.xml><?xml version="1.0" encoding="utf-8"?>
<sst xmlns="http://schemas.openxmlformats.org/spreadsheetml/2006/main" count="115" uniqueCount="114">
  <si>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</si>
  <si>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</si>
  <si>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</si>
  <si>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</si>
  <si>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</si>
  <si>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</si>
  <si>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</si>
  <si>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</si>
  <si>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</si>
  <si>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</si>
  <si>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</si>
  <si>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</si>
  <si>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</si>
  <si>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</si>
  <si>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</si>
  <si>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</si>
  <si>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</si>
  <si>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</si>
  <si>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</si>
  <si>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</si>
  <si>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</si>
  <si>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</si>
  <si>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</si>
  <si>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</si>
  <si>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</si>
  <si>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</si>
  <si>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</si>
  <si>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</si>
  <si>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</si>
  <si>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</si>
  <si>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</si>
  <si>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</si>
  <si>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</si>
  <si>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</si>
  <si>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</si>
  <si>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</si>
  <si>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</si>
  <si>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</si>
  <si>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</si>
  <si>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</si>
  <si>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</si>
  <si>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</si>
  <si>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</si>
  <si>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</si>
  <si>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</si>
  <si>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</si>
  <si>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</si>
  <si>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</si>
  <si>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</si>
  <si>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</si>
  <si>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</si>
  <si>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</si>
  <si>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</si>
  <si>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</si>
  <si>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</si>
  <si>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</si>
  <si>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</si>
  <si>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</si>
  <si>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</si>
  <si>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</si>
  <si>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</si>
  <si>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</si>
  <si>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</si>
  <si>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</si>
  <si>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Массовый спорт</t>
  </si>
  <si>
    <t>1102</t>
  </si>
  <si>
    <t>1400</t>
  </si>
  <si>
    <t>Всего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</si>
  <si>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</si>
  <si>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</si>
  <si>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</si>
  <si>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</si>
  <si>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</si>
  <si>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</si>
  <si>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</si>
  <si>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</si>
  <si>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</si>
  <si>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</si>
  <si>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</si>
  <si>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</si>
  <si>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</si>
  <si>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</si>
  <si>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Раздел, подраздел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</si>
  <si>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</si>
  <si>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1403</t>
  </si>
  <si>
    <t>Прочие межбюджетные трансферты общего характера</t>
  </si>
  <si>
    <t>0105</t>
  </si>
  <si>
    <t>Судебная система</t>
  </si>
  <si>
    <t>0703</t>
  </si>
  <si>
    <t>Дополнительное образование детей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</si>
  <si>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</si>
  <si>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</si>
  <si>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4</t>
  </si>
  <si>
    <t>0600</t>
  </si>
  <si>
    <t>0605</t>
  </si>
  <si>
    <t>ОХРАНА ОКРУЖАЮЩЕЙ СРЕДЫ</t>
  </si>
  <si>
    <t>Другие вопросы в области охраны окружающей среды</t>
  </si>
  <si>
    <t>0603</t>
  </si>
  <si>
    <t>Охрана объектов растительного и животного мира и среды их обитания</t>
  </si>
  <si>
    <t>1300</t>
  </si>
  <si>
    <t>1301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</si>
  <si>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</si>
  <si>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</si>
  <si>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</si>
  <si>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</si>
  <si>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</si>
  <si>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</si>
  <si>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0900</t>
  </si>
  <si>
    <t xml:space="preserve">Другие вопросы в области здравоохранения </t>
  </si>
  <si>
    <t>0909</t>
  </si>
  <si>
    <t>Исполнение бюджетных ассигнований по разделам и 
подразделам бюджетной классификации расходов бюджетов Российской Федерации  за 2021 -2022 года</t>
  </si>
  <si>
    <t>Факт на 01.04.2021 года</t>
  </si>
  <si>
    <t>Факт на 01.04.2022 года</t>
  </si>
  <si>
    <t>% исполнения 2022 к 2021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</si>
</sst>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/>
    <xf numFmtId="0" fontId="2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/>
    <xf numFmtId="2" fontId="20" fillId="24" borderId="10" xfId="0" applyNumberFormat="1" applyFont="1" applyFill="1" applyBorder="1" applyAlignment="1">
      <alignment vertical="top" wrapText="1"/>
    </xf>
    <xf numFmtId="0" fontId="26" fillId="24" borderId="14" xfId="0" quotePrefix="1" applyNumberFormat="1" applyFont="1" applyFill="1" applyBorder="1" applyAlignment="1">
      <alignment horizontal="left" vertical="top" wrapText="1"/>
    </xf>
    <xf numFmtId="164" fontId="20" fillId="25" borderId="11" xfId="0" applyNumberFormat="1" applyFont="1" applyFill="1" applyBorder="1" applyAlignment="1">
      <alignment vertical="top" wrapText="1"/>
    </xf>
    <xf numFmtId="164" fontId="20" fillId="26" borderId="11" xfId="0" applyNumberFormat="1" applyFont="1" applyFill="1" applyBorder="1" applyAlignment="1">
      <alignment vertical="top" wrapText="1"/>
    </xf>
    <xf numFmtId="0" fontId="21" fillId="26" borderId="11" xfId="0" applyNumberFormat="1" applyFont="1" applyFill="1" applyBorder="1" applyAlignment="1">
      <alignment horizontal="left" vertical="top" wrapText="1"/>
    </xf>
    <xf numFmtId="2" fontId="20" fillId="25" borderId="11" xfId="0" applyNumberFormat="1" applyFont="1" applyFill="1" applyBorder="1" applyAlignment="1">
      <alignment vertical="top" wrapText="1"/>
    </xf>
    <xf numFmtId="0" fontId="21" fillId="25" borderId="11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top"/>
    </xf>
    <xf numFmtId="0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wrapText="1"/>
    </xf>
    <xf numFmtId="164" fontId="20" fillId="24" borderId="10" xfId="0" applyNumberFormat="1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center" vertical="top" wrapText="1"/>
    </xf>
    <xf numFmtId="0" fontId="20" fillId="24" borderId="0" xfId="0" applyNumberFormat="1" applyFont="1" applyFill="1" applyAlignment="1">
      <alignment vertical="top" wrapText="1"/>
    </xf>
    <xf numFmtId="0" fontId="0" fillId="24" borderId="0" xfId="0" applyFill="1"/>
    <xf numFmtId="0" fontId="24" fillId="24" borderId="0" xfId="37" applyFont="1" applyFill="1" applyAlignment="1">
      <alignment horizontal="right"/>
    </xf>
    <xf numFmtId="0" fontId="19" fillId="24" borderId="0" xfId="0" applyFont="1" applyFill="1" applyAlignment="1">
      <alignment horizontal="center" vertical="top" wrapText="1"/>
    </xf>
    <xf numFmtId="0" fontId="19" fillId="24" borderId="0" xfId="0" applyNumberFormat="1" applyFont="1" applyFill="1" applyAlignment="1">
      <alignment horizontal="center" vertical="top" wrapText="1"/>
    </xf>
    <xf numFmtId="0" fontId="1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vertical="top"/>
    </xf>
    <xf numFmtId="0" fontId="20" fillId="24" borderId="0" xfId="0" applyFont="1" applyFill="1"/>
    <xf numFmtId="0" fontId="21" fillId="24" borderId="0" xfId="0" applyFont="1" applyFill="1" applyAlignment="1">
      <alignment horizontal="right"/>
    </xf>
    <xf numFmtId="164" fontId="0" fillId="24" borderId="0" xfId="0" applyNumberFormat="1" applyFill="1"/>
    <xf numFmtId="4" fontId="0" fillId="24" borderId="0" xfId="0" applyNumberFormat="1" applyFill="1"/>
    <xf numFmtId="164" fontId="19" fillId="24" borderId="10" xfId="0" applyNumberFormat="1" applyFont="1" applyFill="1" applyBorder="1" applyAlignment="1">
      <alignment wrapText="1"/>
    </xf>
    <xf numFmtId="164" fontId="25" fillId="25" borderId="0" xfId="0" applyNumberFormat="1" applyFont="1" applyFill="1" applyAlignment="1">
      <alignment vertical="center"/>
    </xf>
    <xf numFmtId="164" fontId="20" fillId="25" borderId="11" xfId="0" applyNumberFormat="1" applyFont="1" applyFill="1" applyBorder="1" applyAlignment="1">
      <alignment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/>
    </xf>
    <xf numFmtId="164" fontId="20" fillId="24" borderId="12" xfId="0" applyNumberFormat="1" applyFont="1" applyFill="1" applyBorder="1" applyAlignment="1">
      <alignment wrapText="1"/>
    </xf>
    <xf numFmtId="164" fontId="20" fillId="25" borderId="15" xfId="0" applyNumberFormat="1" applyFont="1" applyFill="1" applyBorder="1" applyAlignment="1">
      <alignment vertical="top" wrapText="1"/>
    </xf>
    <xf numFmtId="164" fontId="20" fillId="26" borderId="15" xfId="0" applyNumberFormat="1" applyFont="1" applyFill="1" applyBorder="1" applyAlignment="1">
      <alignment vertical="top" wrapText="1"/>
    </xf>
    <xf numFmtId="164" fontId="20" fillId="25" borderId="15" xfId="0" applyNumberFormat="1" applyFont="1" applyFill="1" applyBorder="1" applyAlignment="1">
      <alignment vertical="center" wrapText="1"/>
    </xf>
    <xf numFmtId="164" fontId="19" fillId="24" borderId="12" xfId="0" applyNumberFormat="1" applyFont="1" applyFill="1" applyBorder="1" applyAlignment="1">
      <alignment wrapText="1"/>
    </xf>
    <xf numFmtId="0" fontId="0" fillId="24" borderId="10" xfId="0" applyFill="1" applyBorder="1"/>
    <xf numFmtId="164" fontId="0" fillId="24" borderId="10" xfId="0" applyNumberFormat="1" applyFill="1" applyBorder="1"/>
    <xf numFmtId="0" fontId="20" fillId="24" borderId="10" xfId="0" applyFont="1" applyFill="1" applyBorder="1" applyAlignment="1">
      <alignment wrapText="1"/>
    </xf>
    <xf numFmtId="0" fontId="20" fillId="24" borderId="12" xfId="0" applyNumberFormat="1" applyFont="1" applyFill="1" applyBorder="1" applyAlignment="1">
      <alignment horizontal="left" vertical="top" wrapText="1"/>
    </xf>
    <xf numFmtId="0" fontId="20" fillId="24" borderId="13" xfId="0" applyNumberFormat="1" applyFont="1" applyFill="1" applyBorder="1" applyAlignment="1">
      <alignment horizontal="left" vertical="top" wrapText="1"/>
    </xf>
    <xf numFmtId="0" fontId="27" fillId="24" borderId="0" xfId="0" applyFont="1" applyFill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_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Normal="100" workbookViewId="0">
      <selection activeCell="F5" sqref="F5"/>
    </sheetView>
  </sheetViews>
  <sheetFormatPr defaultRowHeight="15.75"/>
  <cols>
    <col min="1" max="1" width="6.28515625" style="18" customWidth="1"/>
    <col min="2" max="2" width="68.42578125" style="17" customWidth="1"/>
    <col min="3" max="3" width="10.7109375" style="18" customWidth="1"/>
    <col min="4" max="4" width="15.7109375" style="18" customWidth="1"/>
    <col min="5" max="5" width="16.42578125" style="18" customWidth="1"/>
    <col min="6" max="6" width="15.140625" style="18" customWidth="1"/>
    <col min="7" max="16384" width="9.140625" style="18"/>
  </cols>
  <sheetData>
    <row r="1" spans="1:7" ht="83.25" customHeight="1">
      <c r="A1" s="43" t="s">
        <v>110</v>
      </c>
      <c r="B1" s="43"/>
      <c r="C1" s="43"/>
      <c r="D1" s="43"/>
      <c r="E1" s="43"/>
      <c r="F1" s="43"/>
      <c r="G1" s="19"/>
    </row>
    <row r="2" spans="1:7">
      <c r="A2" s="20"/>
      <c r="B2" s="21"/>
      <c r="C2" s="22"/>
      <c r="D2" s="22"/>
      <c r="E2" s="22"/>
    </row>
    <row r="3" spans="1:7">
      <c r="A3" s="23"/>
      <c r="C3" s="24"/>
      <c r="D3" s="25"/>
      <c r="E3" s="25"/>
    </row>
    <row r="4" spans="1:7" ht="47.25">
      <c r="A4" s="8" t="s">
        <v>68</v>
      </c>
      <c r="B4" s="8" t="s">
        <v>69</v>
      </c>
      <c r="C4" s="9" t="s">
        <v>82</v>
      </c>
      <c r="D4" s="9" t="s">
        <v>111</v>
      </c>
      <c r="E4" s="31" t="s">
        <v>112</v>
      </c>
      <c r="F4" s="40" t="s">
        <v>113</v>
      </c>
    </row>
    <row r="5" spans="1:7">
      <c r="A5" s="10"/>
      <c r="B5" s="11" t="s">
        <v>0</v>
      </c>
      <c r="C5" s="12" t="s">
        <v>1</v>
      </c>
      <c r="D5" s="12" t="s">
        <v>3</v>
      </c>
      <c r="E5" s="32" t="s">
        <v>92</v>
      </c>
      <c r="F5" s="38"/>
    </row>
    <row r="6" spans="1:7">
      <c r="A6" s="10" t="s">
        <v>0</v>
      </c>
      <c r="B6" s="13" t="s">
        <v>72</v>
      </c>
      <c r="C6" s="14" t="s">
        <v>2</v>
      </c>
      <c r="D6" s="15">
        <f>SUM(D7:D13)</f>
        <v>11720.900000000001</v>
      </c>
      <c r="E6" s="33">
        <f t="shared" ref="E6" si="0">SUM(E7:E13)</f>
        <v>11840.5</v>
      </c>
      <c r="F6" s="39">
        <f>E6/D6*100</f>
        <v>101.02039945737955</v>
      </c>
      <c r="G6" s="26"/>
    </row>
    <row r="7" spans="1:7" ht="31.5">
      <c r="A7" s="16">
        <f>A6+1</f>
        <v>2</v>
      </c>
      <c r="B7" s="13" t="s">
        <v>73</v>
      </c>
      <c r="C7" s="14" t="s">
        <v>4</v>
      </c>
      <c r="D7" s="3">
        <v>464.6</v>
      </c>
      <c r="E7" s="34">
        <v>386.7</v>
      </c>
      <c r="F7" s="39">
        <f t="shared" ref="F7:F57" si="1">E7/D7*100</f>
        <v>83.23288850624192</v>
      </c>
    </row>
    <row r="8" spans="1:7" ht="47.25">
      <c r="A8" s="16">
        <f t="shared" ref="A8:A56" si="2">A7+1</f>
        <v>3</v>
      </c>
      <c r="B8" s="13" t="s">
        <v>5</v>
      </c>
      <c r="C8" s="14" t="s">
        <v>6</v>
      </c>
      <c r="D8" s="15">
        <v>991.2</v>
      </c>
      <c r="E8" s="33">
        <v>1016.7</v>
      </c>
      <c r="F8" s="39">
        <f t="shared" si="1"/>
        <v>102.5726392251816</v>
      </c>
    </row>
    <row r="9" spans="1:7" ht="47.25">
      <c r="A9" s="16">
        <f t="shared" si="2"/>
        <v>4</v>
      </c>
      <c r="B9" s="13" t="s">
        <v>7</v>
      </c>
      <c r="C9" s="14" t="s">
        <v>8</v>
      </c>
      <c r="D9" s="15">
        <v>6975.9</v>
      </c>
      <c r="E9" s="33">
        <v>7280.1</v>
      </c>
      <c r="F9" s="39">
        <f t="shared" si="1"/>
        <v>104.36072764804543</v>
      </c>
    </row>
    <row r="10" spans="1:7">
      <c r="A10" s="16">
        <f t="shared" si="2"/>
        <v>5</v>
      </c>
      <c r="B10" s="2" t="s">
        <v>87</v>
      </c>
      <c r="C10" s="14" t="s">
        <v>86</v>
      </c>
      <c r="D10" s="3">
        <v>0</v>
      </c>
      <c r="E10" s="34">
        <v>0</v>
      </c>
      <c r="F10" s="39" t="e">
        <f t="shared" si="1"/>
        <v>#DIV/0!</v>
      </c>
    </row>
    <row r="11" spans="1:7" ht="31.5">
      <c r="A11" s="16">
        <f t="shared" si="2"/>
        <v>6</v>
      </c>
      <c r="B11" s="13" t="s">
        <v>83</v>
      </c>
      <c r="C11" s="14" t="s">
        <v>9</v>
      </c>
      <c r="D11" s="15">
        <v>2122</v>
      </c>
      <c r="E11" s="33">
        <v>2085.5</v>
      </c>
      <c r="F11" s="39">
        <f t="shared" si="1"/>
        <v>98.279924599434494</v>
      </c>
    </row>
    <row r="12" spans="1:7">
      <c r="A12" s="16">
        <f t="shared" si="2"/>
        <v>7</v>
      </c>
      <c r="B12" s="13" t="s">
        <v>10</v>
      </c>
      <c r="C12" s="14" t="s">
        <v>11</v>
      </c>
      <c r="D12" s="3">
        <v>0</v>
      </c>
      <c r="E12" s="34">
        <v>0</v>
      </c>
      <c r="F12" s="39" t="e">
        <f t="shared" si="1"/>
        <v>#DIV/0!</v>
      </c>
    </row>
    <row r="13" spans="1:7" ht="19.5" customHeight="1">
      <c r="A13" s="16">
        <f t="shared" si="2"/>
        <v>8</v>
      </c>
      <c r="B13" s="13" t="s">
        <v>12</v>
      </c>
      <c r="C13" s="14" t="s">
        <v>13</v>
      </c>
      <c r="D13" s="15">
        <v>1167.2</v>
      </c>
      <c r="E13" s="33">
        <v>1071.5</v>
      </c>
      <c r="F13" s="39">
        <f t="shared" si="1"/>
        <v>91.800891021247423</v>
      </c>
    </row>
    <row r="14" spans="1:7">
      <c r="A14" s="16">
        <f t="shared" si="2"/>
        <v>9</v>
      </c>
      <c r="B14" s="13" t="s">
        <v>74</v>
      </c>
      <c r="C14" s="14" t="s">
        <v>14</v>
      </c>
      <c r="D14" s="15">
        <f>D15</f>
        <v>466.2</v>
      </c>
      <c r="E14" s="33">
        <f t="shared" ref="E14" si="3">E15</f>
        <v>471.9</v>
      </c>
      <c r="F14" s="39">
        <f t="shared" si="1"/>
        <v>101.22265122265122</v>
      </c>
    </row>
    <row r="15" spans="1:7">
      <c r="A15" s="16">
        <f t="shared" si="2"/>
        <v>10</v>
      </c>
      <c r="B15" s="13" t="s">
        <v>15</v>
      </c>
      <c r="C15" s="14" t="s">
        <v>16</v>
      </c>
      <c r="D15" s="4">
        <v>466.2</v>
      </c>
      <c r="E15" s="35">
        <v>471.9</v>
      </c>
      <c r="F15" s="39">
        <f t="shared" si="1"/>
        <v>101.22265122265122</v>
      </c>
    </row>
    <row r="16" spans="1:7" ht="31.5">
      <c r="A16" s="16">
        <f t="shared" si="2"/>
        <v>11</v>
      </c>
      <c r="B16" s="13" t="s">
        <v>75</v>
      </c>
      <c r="C16" s="14" t="s">
        <v>17</v>
      </c>
      <c r="D16" s="15">
        <f>D17+D18</f>
        <v>1089.7</v>
      </c>
      <c r="E16" s="33">
        <f t="shared" ref="E16" si="4">E17+E18</f>
        <v>1141.7</v>
      </c>
      <c r="F16" s="39">
        <f t="shared" si="1"/>
        <v>104.77195558410573</v>
      </c>
    </row>
    <row r="17" spans="1:6">
      <c r="A17" s="16">
        <f t="shared" si="2"/>
        <v>12</v>
      </c>
      <c r="B17" s="13" t="s">
        <v>101</v>
      </c>
      <c r="C17" s="14" t="s">
        <v>18</v>
      </c>
      <c r="D17" s="15">
        <v>1089.7</v>
      </c>
      <c r="E17" s="33">
        <v>1141.7</v>
      </c>
      <c r="F17" s="39">
        <f t="shared" si="1"/>
        <v>104.77195558410573</v>
      </c>
    </row>
    <row r="18" spans="1:6" ht="31.5">
      <c r="A18" s="16">
        <f t="shared" si="2"/>
        <v>13</v>
      </c>
      <c r="B18" s="13" t="s">
        <v>105</v>
      </c>
      <c r="C18" s="14" t="s">
        <v>104</v>
      </c>
      <c r="D18" s="30">
        <v>0</v>
      </c>
      <c r="E18" s="36">
        <v>0</v>
      </c>
      <c r="F18" s="39" t="e">
        <f t="shared" si="1"/>
        <v>#DIV/0!</v>
      </c>
    </row>
    <row r="19" spans="1:6">
      <c r="A19" s="16">
        <f t="shared" si="2"/>
        <v>14</v>
      </c>
      <c r="B19" s="13" t="s">
        <v>76</v>
      </c>
      <c r="C19" s="14" t="s">
        <v>19</v>
      </c>
      <c r="D19" s="15">
        <f>SUM(D20:D24)</f>
        <v>7126.5</v>
      </c>
      <c r="E19" s="33">
        <f>SUM(E20:E24)</f>
        <v>6176.2000000000007</v>
      </c>
      <c r="F19" s="39">
        <f t="shared" si="1"/>
        <v>86.665263453308086</v>
      </c>
    </row>
    <row r="20" spans="1:6">
      <c r="A20" s="16">
        <f t="shared" si="2"/>
        <v>15</v>
      </c>
      <c r="B20" s="13" t="s">
        <v>20</v>
      </c>
      <c r="C20" s="14" t="s">
        <v>21</v>
      </c>
      <c r="D20" s="15">
        <v>819.4</v>
      </c>
      <c r="E20" s="33">
        <v>818.1</v>
      </c>
      <c r="F20" s="39">
        <f t="shared" si="1"/>
        <v>99.841347327312661</v>
      </c>
    </row>
    <row r="21" spans="1:6" ht="18" customHeight="1">
      <c r="A21" s="16">
        <f t="shared" si="2"/>
        <v>16</v>
      </c>
      <c r="B21" s="13" t="s">
        <v>22</v>
      </c>
      <c r="C21" s="14" t="s">
        <v>23</v>
      </c>
      <c r="D21" s="15">
        <v>0</v>
      </c>
      <c r="E21" s="33">
        <v>0</v>
      </c>
      <c r="F21" s="39" t="e">
        <f t="shared" si="1"/>
        <v>#DIV/0!</v>
      </c>
    </row>
    <row r="22" spans="1:6">
      <c r="A22" s="16">
        <f t="shared" si="2"/>
        <v>17</v>
      </c>
      <c r="B22" s="13" t="s">
        <v>24</v>
      </c>
      <c r="C22" s="14" t="s">
        <v>25</v>
      </c>
      <c r="D22" s="4">
        <v>5020.7</v>
      </c>
      <c r="E22" s="35">
        <v>5358.1</v>
      </c>
      <c r="F22" s="39">
        <f t="shared" si="1"/>
        <v>106.72017846117076</v>
      </c>
    </row>
    <row r="23" spans="1:6">
      <c r="A23" s="16">
        <f t="shared" si="2"/>
        <v>18</v>
      </c>
      <c r="B23" s="1" t="s">
        <v>26</v>
      </c>
      <c r="C23" s="14" t="s">
        <v>27</v>
      </c>
      <c r="D23" s="15">
        <v>1286.4000000000001</v>
      </c>
      <c r="E23" s="33">
        <v>0</v>
      </c>
      <c r="F23" s="39">
        <f t="shared" si="1"/>
        <v>0</v>
      </c>
    </row>
    <row r="24" spans="1:6">
      <c r="A24" s="16">
        <f t="shared" si="2"/>
        <v>19</v>
      </c>
      <c r="B24" s="13" t="s">
        <v>28</v>
      </c>
      <c r="C24" s="14" t="s">
        <v>29</v>
      </c>
      <c r="D24" s="15">
        <v>0</v>
      </c>
      <c r="E24" s="33">
        <v>0</v>
      </c>
      <c r="F24" s="39" t="e">
        <f t="shared" si="1"/>
        <v>#DIV/0!</v>
      </c>
    </row>
    <row r="25" spans="1:6">
      <c r="A25" s="16">
        <f t="shared" si="2"/>
        <v>20</v>
      </c>
      <c r="B25" s="13" t="s">
        <v>77</v>
      </c>
      <c r="C25" s="14" t="s">
        <v>30</v>
      </c>
      <c r="D25" s="15">
        <f>SUM(D26:D29)</f>
        <v>1836.3000000000002</v>
      </c>
      <c r="E25" s="33">
        <f t="shared" ref="E25" si="5">SUM(E26:E29)</f>
        <v>1947.3000000000002</v>
      </c>
      <c r="F25" s="39">
        <f t="shared" si="1"/>
        <v>106.04476392746282</v>
      </c>
    </row>
    <row r="26" spans="1:6">
      <c r="A26" s="16">
        <f t="shared" si="2"/>
        <v>21</v>
      </c>
      <c r="B26" s="13" t="s">
        <v>31</v>
      </c>
      <c r="C26" s="14" t="s">
        <v>32</v>
      </c>
      <c r="D26" s="15">
        <v>99.2</v>
      </c>
      <c r="E26" s="33">
        <v>362.9</v>
      </c>
      <c r="F26" s="39">
        <f t="shared" si="1"/>
        <v>365.82661290322574</v>
      </c>
    </row>
    <row r="27" spans="1:6">
      <c r="A27" s="16">
        <f t="shared" si="2"/>
        <v>22</v>
      </c>
      <c r="B27" s="13" t="s">
        <v>33</v>
      </c>
      <c r="C27" s="14" t="s">
        <v>34</v>
      </c>
      <c r="D27" s="15">
        <v>1584.4</v>
      </c>
      <c r="E27" s="33">
        <v>1584.4</v>
      </c>
      <c r="F27" s="39">
        <f t="shared" si="1"/>
        <v>100</v>
      </c>
    </row>
    <row r="28" spans="1:6">
      <c r="A28" s="16">
        <f t="shared" si="2"/>
        <v>23</v>
      </c>
      <c r="B28" s="13" t="s">
        <v>35</v>
      </c>
      <c r="C28" s="14" t="s">
        <v>36</v>
      </c>
      <c r="D28" s="4">
        <v>152.69999999999999</v>
      </c>
      <c r="E28" s="35">
        <v>0</v>
      </c>
      <c r="F28" s="39">
        <f t="shared" si="1"/>
        <v>0</v>
      </c>
    </row>
    <row r="29" spans="1:6">
      <c r="A29" s="16">
        <f t="shared" si="2"/>
        <v>24</v>
      </c>
      <c r="B29" s="13" t="s">
        <v>37</v>
      </c>
      <c r="C29" s="14" t="s">
        <v>38</v>
      </c>
      <c r="D29" s="15">
        <v>0</v>
      </c>
      <c r="E29" s="33">
        <v>0</v>
      </c>
      <c r="F29" s="39" t="e">
        <f t="shared" si="1"/>
        <v>#DIV/0!</v>
      </c>
    </row>
    <row r="30" spans="1:6">
      <c r="A30" s="16">
        <f t="shared" si="2"/>
        <v>25</v>
      </c>
      <c r="B30" s="5" t="s">
        <v>95</v>
      </c>
      <c r="C30" s="14" t="s">
        <v>93</v>
      </c>
      <c r="D30" s="15">
        <f>SUM(D31:D32)</f>
        <v>14.8</v>
      </c>
      <c r="E30" s="33">
        <f t="shared" ref="E30" si="6">SUM(E31:E32)</f>
        <v>16.8</v>
      </c>
      <c r="F30" s="39">
        <f t="shared" si="1"/>
        <v>113.51351351351352</v>
      </c>
    </row>
    <row r="31" spans="1:6" ht="31.5">
      <c r="A31" s="16">
        <f t="shared" si="2"/>
        <v>26</v>
      </c>
      <c r="B31" s="7" t="s">
        <v>98</v>
      </c>
      <c r="C31" s="14" t="s">
        <v>97</v>
      </c>
      <c r="D31" s="15">
        <v>14.8</v>
      </c>
      <c r="E31" s="33">
        <v>16.8</v>
      </c>
      <c r="F31" s="39">
        <f t="shared" si="1"/>
        <v>113.51351351351352</v>
      </c>
    </row>
    <row r="32" spans="1:6">
      <c r="A32" s="16">
        <f t="shared" si="2"/>
        <v>27</v>
      </c>
      <c r="B32" s="5" t="s">
        <v>96</v>
      </c>
      <c r="C32" s="14" t="s">
        <v>94</v>
      </c>
      <c r="D32" s="15">
        <v>0</v>
      </c>
      <c r="E32" s="33">
        <v>0</v>
      </c>
      <c r="F32" s="39" t="e">
        <f t="shared" si="1"/>
        <v>#DIV/0!</v>
      </c>
    </row>
    <row r="33" spans="1:6">
      <c r="A33" s="16">
        <f t="shared" si="2"/>
        <v>28</v>
      </c>
      <c r="B33" s="13" t="s">
        <v>78</v>
      </c>
      <c r="C33" s="14" t="s">
        <v>39</v>
      </c>
      <c r="D33" s="15">
        <f>SUM(D34:D38)</f>
        <v>148780.80000000002</v>
      </c>
      <c r="E33" s="33">
        <f t="shared" ref="E33" si="7">SUM(E34:E38)</f>
        <v>158249.1</v>
      </c>
      <c r="F33" s="39">
        <f t="shared" si="1"/>
        <v>106.36392599045037</v>
      </c>
    </row>
    <row r="34" spans="1:6">
      <c r="A34" s="16">
        <f t="shared" si="2"/>
        <v>29</v>
      </c>
      <c r="B34" s="13" t="s">
        <v>40</v>
      </c>
      <c r="C34" s="14" t="s">
        <v>41</v>
      </c>
      <c r="D34" s="15">
        <v>24110.400000000001</v>
      </c>
      <c r="E34" s="33">
        <v>25744.5</v>
      </c>
      <c r="F34" s="39">
        <f t="shared" si="1"/>
        <v>106.77757316344814</v>
      </c>
    </row>
    <row r="35" spans="1:6">
      <c r="A35" s="16">
        <f t="shared" si="2"/>
        <v>30</v>
      </c>
      <c r="B35" s="13" t="s">
        <v>42</v>
      </c>
      <c r="C35" s="14" t="s">
        <v>43</v>
      </c>
      <c r="D35" s="15">
        <v>105159.8</v>
      </c>
      <c r="E35" s="33">
        <v>111338.7</v>
      </c>
      <c r="F35" s="39">
        <f t="shared" si="1"/>
        <v>105.87572437376258</v>
      </c>
    </row>
    <row r="36" spans="1:6">
      <c r="A36" s="16">
        <f t="shared" si="2"/>
        <v>31</v>
      </c>
      <c r="B36" s="2" t="s">
        <v>89</v>
      </c>
      <c r="C36" s="14" t="s">
        <v>88</v>
      </c>
      <c r="D36" s="15">
        <v>10799.1</v>
      </c>
      <c r="E36" s="33">
        <v>11624.9</v>
      </c>
      <c r="F36" s="39">
        <f t="shared" si="1"/>
        <v>107.64693354075803</v>
      </c>
    </row>
    <row r="37" spans="1:6">
      <c r="A37" s="16">
        <f t="shared" si="2"/>
        <v>32</v>
      </c>
      <c r="B37" s="13" t="s">
        <v>90</v>
      </c>
      <c r="C37" s="14" t="s">
        <v>44</v>
      </c>
      <c r="D37" s="15">
        <v>1211.7</v>
      </c>
      <c r="E37" s="33">
        <v>1210.0999999999999</v>
      </c>
      <c r="F37" s="39">
        <f t="shared" si="1"/>
        <v>99.867954114054626</v>
      </c>
    </row>
    <row r="38" spans="1:6">
      <c r="A38" s="16">
        <f t="shared" si="2"/>
        <v>33</v>
      </c>
      <c r="B38" s="13" t="s">
        <v>45</v>
      </c>
      <c r="C38" s="14" t="s">
        <v>46</v>
      </c>
      <c r="D38" s="15">
        <v>7499.8</v>
      </c>
      <c r="E38" s="33">
        <v>8330.9</v>
      </c>
      <c r="F38" s="39">
        <f t="shared" si="1"/>
        <v>111.08162884343582</v>
      </c>
    </row>
    <row r="39" spans="1:6">
      <c r="A39" s="16">
        <f t="shared" si="2"/>
        <v>34</v>
      </c>
      <c r="B39" s="13" t="s">
        <v>79</v>
      </c>
      <c r="C39" s="14" t="s">
        <v>47</v>
      </c>
      <c r="D39" s="15">
        <f>SUM(D40:D41)</f>
        <v>25324.1</v>
      </c>
      <c r="E39" s="33">
        <f t="shared" ref="E39" si="8">SUM(E40:E41)</f>
        <v>27157.7</v>
      </c>
      <c r="F39" s="39">
        <f t="shared" si="1"/>
        <v>107.24053372084299</v>
      </c>
    </row>
    <row r="40" spans="1:6">
      <c r="A40" s="16">
        <f t="shared" si="2"/>
        <v>35</v>
      </c>
      <c r="B40" s="13" t="s">
        <v>48</v>
      </c>
      <c r="C40" s="14" t="s">
        <v>49</v>
      </c>
      <c r="D40" s="15">
        <v>16003.5</v>
      </c>
      <c r="E40" s="33">
        <v>16940.2</v>
      </c>
      <c r="F40" s="39">
        <f t="shared" si="1"/>
        <v>105.85309463554849</v>
      </c>
    </row>
    <row r="41" spans="1:6">
      <c r="A41" s="16">
        <f t="shared" si="2"/>
        <v>36</v>
      </c>
      <c r="B41" s="13" t="s">
        <v>50</v>
      </c>
      <c r="C41" s="14" t="s">
        <v>51</v>
      </c>
      <c r="D41" s="15">
        <v>9320.6</v>
      </c>
      <c r="E41" s="33">
        <v>10217.5</v>
      </c>
      <c r="F41" s="39">
        <f t="shared" si="1"/>
        <v>109.62277106624036</v>
      </c>
    </row>
    <row r="42" spans="1:6">
      <c r="A42" s="16">
        <f t="shared" si="2"/>
        <v>37</v>
      </c>
      <c r="B42" s="13" t="s">
        <v>106</v>
      </c>
      <c r="C42" s="14" t="s">
        <v>107</v>
      </c>
      <c r="D42" s="15">
        <f>D43</f>
        <v>0</v>
      </c>
      <c r="E42" s="33">
        <v>0</v>
      </c>
      <c r="F42" s="39" t="e">
        <f t="shared" si="1"/>
        <v>#DIV/0!</v>
      </c>
    </row>
    <row r="43" spans="1:6">
      <c r="A43" s="16">
        <f t="shared" si="2"/>
        <v>38</v>
      </c>
      <c r="B43" s="13" t="s">
        <v>108</v>
      </c>
      <c r="C43" s="14" t="s">
        <v>109</v>
      </c>
      <c r="D43" s="15">
        <v>0</v>
      </c>
      <c r="E43" s="33">
        <v>0</v>
      </c>
      <c r="F43" s="39" t="e">
        <f t="shared" si="1"/>
        <v>#DIV/0!</v>
      </c>
    </row>
    <row r="44" spans="1:6">
      <c r="A44" s="16">
        <f t="shared" si="2"/>
        <v>39</v>
      </c>
      <c r="B44" s="13" t="s">
        <v>80</v>
      </c>
      <c r="C44" s="14" t="s">
        <v>52</v>
      </c>
      <c r="D44" s="15">
        <f>SUM(D45:D48)</f>
        <v>7406.8</v>
      </c>
      <c r="E44" s="33">
        <f t="shared" ref="E44" si="9">SUM(E45:E48)</f>
        <v>7119.2000000000007</v>
      </c>
      <c r="F44" s="39">
        <f t="shared" si="1"/>
        <v>96.117081600691264</v>
      </c>
    </row>
    <row r="45" spans="1:6">
      <c r="A45" s="16">
        <f t="shared" si="2"/>
        <v>40</v>
      </c>
      <c r="B45" s="13" t="s">
        <v>53</v>
      </c>
      <c r="C45" s="14" t="s">
        <v>54</v>
      </c>
      <c r="D45" s="3">
        <v>270.5</v>
      </c>
      <c r="E45" s="34">
        <v>199.1</v>
      </c>
      <c r="F45" s="39">
        <f t="shared" si="1"/>
        <v>73.604436229205177</v>
      </c>
    </row>
    <row r="46" spans="1:6">
      <c r="A46" s="16">
        <f t="shared" si="2"/>
        <v>41</v>
      </c>
      <c r="B46" s="13" t="s">
        <v>55</v>
      </c>
      <c r="C46" s="14" t="s">
        <v>56</v>
      </c>
      <c r="D46" s="15">
        <v>6518.2</v>
      </c>
      <c r="E46" s="33">
        <v>6312.7</v>
      </c>
      <c r="F46" s="39">
        <f t="shared" si="1"/>
        <v>96.847289128900613</v>
      </c>
    </row>
    <row r="47" spans="1:6">
      <c r="A47" s="16">
        <f t="shared" si="2"/>
        <v>42</v>
      </c>
      <c r="B47" s="13" t="s">
        <v>57</v>
      </c>
      <c r="C47" s="14" t="s">
        <v>58</v>
      </c>
      <c r="D47" s="15">
        <v>468</v>
      </c>
      <c r="E47" s="33">
        <v>438.8</v>
      </c>
      <c r="F47" s="39">
        <f t="shared" si="1"/>
        <v>93.760683760683762</v>
      </c>
    </row>
    <row r="48" spans="1:6">
      <c r="A48" s="16">
        <f t="shared" si="2"/>
        <v>43</v>
      </c>
      <c r="B48" s="13" t="s">
        <v>59</v>
      </c>
      <c r="C48" s="14" t="s">
        <v>60</v>
      </c>
      <c r="D48" s="15">
        <v>150.1</v>
      </c>
      <c r="E48" s="33">
        <v>168.6</v>
      </c>
      <c r="F48" s="39">
        <f t="shared" si="1"/>
        <v>112.32511658894072</v>
      </c>
    </row>
    <row r="49" spans="1:6" ht="17.25" customHeight="1">
      <c r="A49" s="16">
        <f t="shared" si="2"/>
        <v>44</v>
      </c>
      <c r="B49" s="13" t="s">
        <v>81</v>
      </c>
      <c r="C49" s="14" t="s">
        <v>61</v>
      </c>
      <c r="D49" s="15">
        <f>SUM(D50:D51)</f>
        <v>3574.1</v>
      </c>
      <c r="E49" s="33">
        <f t="shared" ref="E49" si="10">SUM(E50:E51)</f>
        <v>3567.7</v>
      </c>
      <c r="F49" s="39">
        <f t="shared" si="1"/>
        <v>99.820933941411823</v>
      </c>
    </row>
    <row r="50" spans="1:6">
      <c r="A50" s="16">
        <f t="shared" si="2"/>
        <v>45</v>
      </c>
      <c r="B50" s="13" t="s">
        <v>62</v>
      </c>
      <c r="C50" s="14" t="s">
        <v>63</v>
      </c>
      <c r="D50" s="15">
        <v>140.5</v>
      </c>
      <c r="E50" s="33">
        <v>173</v>
      </c>
      <c r="F50" s="39">
        <f t="shared" si="1"/>
        <v>123.13167259786478</v>
      </c>
    </row>
    <row r="51" spans="1:6">
      <c r="A51" s="16">
        <f t="shared" si="2"/>
        <v>46</v>
      </c>
      <c r="B51" s="13" t="s">
        <v>64</v>
      </c>
      <c r="C51" s="14" t="s">
        <v>65</v>
      </c>
      <c r="D51" s="15">
        <v>3433.6</v>
      </c>
      <c r="E51" s="33">
        <v>3394.7</v>
      </c>
      <c r="F51" s="39">
        <f t="shared" si="1"/>
        <v>98.867078285181734</v>
      </c>
    </row>
    <row r="52" spans="1:6" ht="31.5">
      <c r="A52" s="16">
        <f t="shared" si="2"/>
        <v>47</v>
      </c>
      <c r="B52" s="6" t="s">
        <v>103</v>
      </c>
      <c r="C52" s="14" t="s">
        <v>99</v>
      </c>
      <c r="D52" s="15">
        <f>D53</f>
        <v>4</v>
      </c>
      <c r="E52" s="33">
        <f t="shared" ref="E52" si="11">E53</f>
        <v>7</v>
      </c>
      <c r="F52" s="39">
        <f t="shared" si="1"/>
        <v>175</v>
      </c>
    </row>
    <row r="53" spans="1:6" ht="31.5">
      <c r="A53" s="16">
        <f t="shared" si="2"/>
        <v>48</v>
      </c>
      <c r="B53" s="6" t="s">
        <v>102</v>
      </c>
      <c r="C53" s="14" t="s">
        <v>100</v>
      </c>
      <c r="D53" s="15">
        <v>4</v>
      </c>
      <c r="E53" s="33">
        <v>7</v>
      </c>
      <c r="F53" s="39">
        <f t="shared" si="1"/>
        <v>175</v>
      </c>
    </row>
    <row r="54" spans="1:6" ht="47.25">
      <c r="A54" s="16">
        <f t="shared" si="2"/>
        <v>49</v>
      </c>
      <c r="B54" s="13" t="s">
        <v>91</v>
      </c>
      <c r="C54" s="14" t="s">
        <v>66</v>
      </c>
      <c r="D54" s="15">
        <f>D55+D56</f>
        <v>19184.7</v>
      </c>
      <c r="E54" s="33">
        <f t="shared" ref="E54" si="12">E55+E56</f>
        <v>19399.7</v>
      </c>
      <c r="F54" s="39">
        <f t="shared" si="1"/>
        <v>101.12068471229678</v>
      </c>
    </row>
    <row r="55" spans="1:6" ht="36.75" customHeight="1">
      <c r="A55" s="16">
        <f t="shared" si="2"/>
        <v>50</v>
      </c>
      <c r="B55" s="13" t="s">
        <v>70</v>
      </c>
      <c r="C55" s="14" t="s">
        <v>71</v>
      </c>
      <c r="D55" s="15">
        <v>10752.5</v>
      </c>
      <c r="E55" s="33">
        <v>11058.2</v>
      </c>
      <c r="F55" s="39">
        <f t="shared" si="1"/>
        <v>102.84305975354569</v>
      </c>
    </row>
    <row r="56" spans="1:6">
      <c r="A56" s="16">
        <f t="shared" si="2"/>
        <v>51</v>
      </c>
      <c r="B56" s="1" t="s">
        <v>85</v>
      </c>
      <c r="C56" s="14" t="s">
        <v>84</v>
      </c>
      <c r="D56" s="15">
        <v>8432.2000000000007</v>
      </c>
      <c r="E56" s="33">
        <v>8341.5</v>
      </c>
      <c r="F56" s="39">
        <f t="shared" si="1"/>
        <v>98.924361376627672</v>
      </c>
    </row>
    <row r="57" spans="1:6" ht="15.75" customHeight="1">
      <c r="A57" s="41" t="s">
        <v>67</v>
      </c>
      <c r="B57" s="42"/>
      <c r="C57" s="14"/>
      <c r="D57" s="28">
        <f>D6+D14+D16+D19+D25+D30+D33+D39+D44+D49+D52+D54+D42</f>
        <v>226528.90000000002</v>
      </c>
      <c r="E57" s="37">
        <f>E6+E14+E16+E19+E25+E30+E33+E39+E44+E49+E52+E54+E42</f>
        <v>237094.80000000005</v>
      </c>
      <c r="F57" s="39">
        <f t="shared" si="1"/>
        <v>104.66426138121892</v>
      </c>
    </row>
    <row r="58" spans="1:6" ht="18.75">
      <c r="D58" s="29">
        <v>226528.9</v>
      </c>
      <c r="E58" s="29">
        <v>237094.8</v>
      </c>
    </row>
    <row r="59" spans="1:6">
      <c r="D59" s="27">
        <f>D58-D57</f>
        <v>0</v>
      </c>
      <c r="E59" s="27">
        <f t="shared" ref="E59" si="13">E58-E57</f>
        <v>0</v>
      </c>
    </row>
    <row r="60" spans="1:6">
      <c r="D60" s="26"/>
      <c r="E60" s="26"/>
    </row>
  </sheetData>
  <mergeCells count="2">
    <mergeCell ref="A57:B57"/>
    <mergeCell ref="A1:F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69" firstPageNumber="6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</vt:lpstr>
      <vt:lpstr>функционал!Заголовки_для_печати</vt:lpstr>
      <vt:lpstr>функционал!Область_печати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Наталья Михайловна</cp:lastModifiedBy>
  <cp:lastPrinted>2023-03-30T03:42:07Z</cp:lastPrinted>
  <dcterms:created xsi:type="dcterms:W3CDTF">2012-04-27T13:41:15Z</dcterms:created>
  <dcterms:modified xsi:type="dcterms:W3CDTF">2022-04-25T06:44:17Z</dcterms:modified>
</cp:coreProperties>
</file>