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xlsBook" defaultThemeVersion="124226"/>
  <bookViews>
    <workbookView xWindow="1785" yWindow="4095" windowWidth="15225" windowHeight="2550" tabRatio="861" firstSheet="4" activeTab="6"/>
  </bookViews>
  <sheets>
    <sheet name="modfrmRegion" sheetId="547" state="veryHidden" r:id="rId1"/>
    <sheet name="modList00" sheetId="548" state="veryHidden" r:id="rId2"/>
    <sheet name="modProv" sheetId="549" state="veryHidden" r:id="rId3"/>
    <sheet name="modList02" sheetId="550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MR_LIST" sheetId="540" state="veryHidden" r:id="rId9"/>
    <sheet name="Общая информация" sheetId="534" r:id="rId10"/>
    <sheet name="Общая информация (показатели)" sheetId="532" r:id="rId11"/>
    <sheet name="Форма РИ" sheetId="541" r:id="rId12"/>
    <sheet name="Форма 1.1" sheetId="542" state="veryHidden" r:id="rId13"/>
    <sheet name="Уведомление" sheetId="515" state="veryHidden" r:id="rId14"/>
    <sheet name="Сведения об изменении" sheetId="537" r:id="rId15"/>
    <sheet name="Комментарии" sheetId="431" r:id="rId16"/>
    <sheet name="Проверка" sheetId="432" r:id="rId17"/>
    <sheet name="REESTR_VT" sheetId="543" state="veryHidden" r:id="rId18"/>
    <sheet name="REESTR_VED" sheetId="544" state="veryHidden" r:id="rId19"/>
    <sheet name="modfrmReestrObj" sheetId="539" state="veryHidden" r:id="rId20"/>
    <sheet name="AllSheetsInThisWorkbook" sheetId="389" state="veryHidden" r:id="rId21"/>
    <sheet name="TEHSHEET" sheetId="205" state="veryHidden" r:id="rId22"/>
    <sheet name="et_union_hor" sheetId="471" state="veryHidden" r:id="rId23"/>
    <sheet name="et_union_vert" sheetId="521" state="veryHidden" r:id="rId24"/>
    <sheet name="modInfo" sheetId="513" state="veryHidden" r:id="rId25"/>
    <sheet name="modReestr" sheetId="433" state="veryHidden" r:id="rId26"/>
    <sheet name="modfrmReestr" sheetId="434" state="veryHidden" r:id="rId27"/>
    <sheet name="modUpdTemplMain" sheetId="424" state="veryHidden" r:id="rId28"/>
    <sheet name="REESTR_ORG" sheetId="390" state="veryHidden" r:id="rId29"/>
    <sheet name="modClassifierValidate" sheetId="400" state="veryHidden" r:id="rId30"/>
    <sheet name="modHyp" sheetId="398" state="veryHidden" r:id="rId31"/>
    <sheet name="modList01" sheetId="500" state="veryHidden" r:id="rId32"/>
    <sheet name="modList03" sheetId="516" state="veryHidden" r:id="rId33"/>
    <sheet name="modList04" sheetId="535" state="veryHidden" r:id="rId34"/>
    <sheet name="modList05" sheetId="538" state="veryHidden" r:id="rId35"/>
    <sheet name="modfrmRezimChoose" sheetId="536" state="veryHidden" r:id="rId36"/>
    <sheet name="modfrmDateChoose" sheetId="517" state="veryHidden" r:id="rId37"/>
    <sheet name="modComm" sheetId="514" state="veryHidden" r:id="rId38"/>
    <sheet name="modThisWorkbook" sheetId="511" state="veryHidden" r:id="rId39"/>
    <sheet name="REESTR_MO" sheetId="518" state="veryHidden" r:id="rId40"/>
    <sheet name="modfrmReestrMR" sheetId="519" state="veryHidden" r:id="rId41"/>
    <sheet name="modfrmCheckUpdates" sheetId="512" state="veryHidden" r:id="rId42"/>
  </sheets>
  <definedNames>
    <definedName name="_ppL1">'Общая информация (показатели)'!$L$10</definedName>
    <definedName name="_ppL10">'Общая информация (показатели)'!$U$10</definedName>
    <definedName name="_ppL11">'Общая информация (показатели)'!$V$10</definedName>
    <definedName name="_ppL12">'Общая информация (показатели)'!$W$10</definedName>
    <definedName name="_ppL2">'Общая информация (показатели)'!$M$10</definedName>
    <definedName name="_ppL3">'Общая информация (показатели)'!$N$10</definedName>
    <definedName name="_ppL4">'Общая информация (показатели)'!$O$10</definedName>
    <definedName name="_ppL5">'Общая информация (показатели)'!$P$10</definedName>
    <definedName name="_ppL6">'Общая информация (показатели)'!$Q$10</definedName>
    <definedName name="_ppL7">'Общая информация (показатели)'!$R$10</definedName>
    <definedName name="_ppL8">'Общая информация (показатели)'!$S$10</definedName>
    <definedName name="_ppL9">'Общая информация (показатели)'!$T$10</definedName>
    <definedName name="_xlnm._FilterDatabase" localSheetId="16" hidden="1">Проверка!$B$4:$D$4</definedName>
    <definedName name="add_List01_1">modList04!$20:$20</definedName>
    <definedName name="add_sys">'Общая информация (показатели)'!$J$13</definedName>
    <definedName name="add_ved">'Общая информация (показатели)'!$K$13</definedName>
    <definedName name="anscount" hidden="1">1</definedName>
    <definedName name="checkCell_1">'Список МО'!$D$8:$I$23</definedName>
    <definedName name="checkCell_2">'Общая информация (показатели)'!$D$10:$V$14</definedName>
    <definedName name="checkCell_3">Уведомление!$D$12:$M$14</definedName>
    <definedName name="checkCell_4">'Общая информация'!$F$12:$F$27</definedName>
    <definedName name="checkCell_5">'Сведения об изменении'!$E$13:$E$14</definedName>
    <definedName name="chkGetUpdatesValue">Инструкция!$AA$104</definedName>
    <definedName name="chkNoUpdatesValue">Инструкция!$AA$106</definedName>
    <definedName name="clear_range">'Общая информация'!$F$12,'Общая информация'!$F$15:$F$16,'Общая информация'!$F$18:$F$28</definedName>
    <definedName name="code">Инструкция!$B$2</definedName>
    <definedName name="data_org">'Общая информация'!$F$15</definedName>
    <definedName name="data_type">TEHSHEET!$Q$2:$Q$4</definedName>
    <definedName name="DATA_URL">modReestr!$A$2</definedName>
    <definedName name="Date_of_publication_ref">Уведомление!$F$13:$L$13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'Общая информация'!$F$21</definedName>
    <definedName name="et_Comm">et_union_hor!$11:$11</definedName>
    <definedName name="et_first_sys">et_union_hor!$J$63</definedName>
    <definedName name="et_List00">modList04!$12:$16</definedName>
    <definedName name="et_list01">modList04!$4:$7</definedName>
    <definedName name="et_List01_1">et_union_hor!$4:$6</definedName>
    <definedName name="et_List01_2">et_union_hor!$4:$5</definedName>
    <definedName name="et_List02_2">et_union_hor!$63:$64</definedName>
    <definedName name="et_List02_3">et_union_hor!$63:$63</definedName>
    <definedName name="et_List03">et_union_hor!$17:$18</definedName>
    <definedName name="et_List04_0">et_union_hor!$136:$139</definedName>
    <definedName name="et_List04_1">et_union_hor!$25:$27</definedName>
    <definedName name="et_List04_2">et_union_hor!$25:$27</definedName>
    <definedName name="et_List04_3">et_union_hor!$25:$26</definedName>
    <definedName name="et_List04_4">et_union_hor!$25:$25</definedName>
    <definedName name="et_List05">et_union_hor!$54:$54</definedName>
    <definedName name="et_List06">et_union_hor!$68:$97</definedName>
    <definedName name="et_List07">et_union_hor!$102:$131</definedName>
    <definedName name="fil">Титульный!$F$35</definedName>
    <definedName name="fil_flag">Титульный!$F$32</definedName>
    <definedName name="first_mr">'Общая информация (показатели)'!$E$12</definedName>
    <definedName name="first_sys">'Общая информация (показатели)'!$J$12</definedName>
    <definedName name="FirstLine">Инструкция!$A$6</definedName>
    <definedName name="flag_publication">Титульный!$F$11:$F$11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hmao_spec_1">'Форма РИ'!$2:$6</definedName>
    <definedName name="hmao_spec_2">Уведомление!$18:$19</definedName>
    <definedName name="id_rate">Титульный!$F$23:$F$24</definedName>
    <definedName name="inet_date">Уведомление!$F$13</definedName>
    <definedName name="inet_mo">'Список МО'!$J$8:$J$23</definedName>
    <definedName name="inet_range">Уведомление!$F$13:$H$13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nstr_hyp1">Инструкция!$H$58</definedName>
    <definedName name="instr_hyp2">Инструкция!$I$84</definedName>
    <definedName name="instr_hyp3">Инструкция!$H$85</definedName>
    <definedName name="ipr_pub">Уведомление!$D$12:$M$13</definedName>
    <definedName name="kaluga_spec_0">'Общая информация (показатели)'!$P$12</definedName>
    <definedName name="kaluga_spec_1">et_union_hor!$P$63</definedName>
    <definedName name="kind_group_rates">TEHSHEET!$S$2:$S$11</definedName>
    <definedName name="kind_of_activity">REESTR_VED!$B$2:$B$4</definedName>
    <definedName name="kind_of_activity_WARM">TEHSHEET!$R$11:$R$18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Титульный!$F$37</definedName>
    <definedName name="LastUpdateDate_MO">'Общая информация'!$E$7</definedName>
    <definedName name="link_1">Уведомление!$H$13</definedName>
    <definedName name="link_2">Уведомление!$M$13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REESTR_MO!$A$2:$D$536</definedName>
    <definedName name="list_of_tariff">TEHSHEET!$K$2:$K$3</definedName>
    <definedName name="list_url">TEHSHEET!$Y$2:$Y$3</definedName>
    <definedName name="List01_mrid_col">'Список МО'!$P:$P</definedName>
    <definedName name="List02_sysid_col">'Общая информация (показатели)'!$Y:$Y</definedName>
    <definedName name="logical">TEHSHEET!$D$2:$D$3</definedName>
    <definedName name="mail">Титульный!$F$46</definedName>
    <definedName name="mail_legal">Титульный!$F$45</definedName>
    <definedName name="mail_post">'Общая информация'!$F$17</definedName>
    <definedName name="mo_inet">'Список МО'!$J$9:$J$23</definedName>
    <definedName name="mo_List01">'Список МО'!$H$9:$H$23</definedName>
    <definedName name="mo_List02">'Общая информация (показатели)'!$E$11:$E$14</definedName>
    <definedName name="MONTH">TEHSHEET!$E$2:$E$13</definedName>
    <definedName name="MR_23">'Общая информация (показатели)'!$12:$13</definedName>
    <definedName name="mr_id">TEHSHEET!$L$2</definedName>
    <definedName name="mr_list">MR_LIST!$A$1</definedName>
    <definedName name="mr_List01">'Список МО'!$E$9:$E$23</definedName>
    <definedName name="nalog">Титульный!$F$41</definedName>
    <definedName name="nameSource_strPublication_1">Уведомление!$I$13</definedName>
    <definedName name="ogrn">'Общая информация'!$F$14</definedName>
    <definedName name="org">Титульный!$F$34</definedName>
    <definedName name="Org_Address">Титульный!$F$45:$F$46</definedName>
    <definedName name="Org_buhg">Титульный!$F$54:$F$55</definedName>
    <definedName name="org_dir">'Общая информация'!$F$13</definedName>
    <definedName name="org_full">'Общая информация'!$F$12</definedName>
    <definedName name="Org_main">Титульный!$F$49:$F$51</definedName>
    <definedName name="Org_otv_lico">Титульный!$F$58:$F$61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1">'Список МО'!$C$9:$C$23</definedName>
    <definedName name="pDel_List01_2">'Список МО'!$F$9:$F$23</definedName>
    <definedName name="pDel_List01_3">'Список МО'!$O$9:$O$23</definedName>
    <definedName name="pDel_List02_1">'Общая информация (показатели)'!$C$11:$C$14</definedName>
    <definedName name="pDel_List02_3">'Общая информация (показатели)'!$H$11:$H$14</definedName>
    <definedName name="pDel_List03">Уведомление!$C$12:$C$14</definedName>
    <definedName name="pDel_List05">'Сведения об изменении'!$C$12:$C$14</definedName>
    <definedName name="pIns_Comm">Комментарии!$E$14</definedName>
    <definedName name="pIns_List01_1">'Список МО'!$E$23</definedName>
    <definedName name="pIns_List01_start">'Список МО'!$E$9</definedName>
    <definedName name="pIns_List02_0">'Общая информация (показатели)'!$E$11</definedName>
    <definedName name="pIns_List02_1">'Общая информация (показатели)'!$E$14</definedName>
    <definedName name="pIns_List04">'Общая информация'!$E$27</definedName>
    <definedName name="pIns_List05">'Сведения об изменении'!$E$14</definedName>
    <definedName name="pInsList06">'Форма РИ'!$E$37</definedName>
    <definedName name="pInsList07">'Форма 1.1'!$E$37</definedName>
    <definedName name="post_data">Уведомление!$K$13:$L$13</definedName>
    <definedName name="post_nomer">Уведомление!$J$13</definedName>
    <definedName name="post_noner">Уведомление!$J$13</definedName>
    <definedName name="post_range">Уведомление!$I$13:$M$13</definedName>
    <definedName name="ppL0">'Общая информация (показатели)'!$K$10</definedName>
    <definedName name="prd2_q">Титульный!$F$29</definedName>
    <definedName name="prim">'Общая информация'!$G$12:$G$26</definedName>
    <definedName name="PROT_22">P3_PROT_22,P4_PROT_22,P5_PROT_22</definedName>
    <definedName name="QUARTER">TEHSHEET!$F$2:$F$5</definedName>
    <definedName name="REESTR_ORG_RANGE">REESTR_ORG!$A$2:$H$235</definedName>
    <definedName name="REESTR_VED_RANGE">REESTR_VED!$A$2:$B$4</definedName>
    <definedName name="REGION">TEHSHEET!$A$2:$A$87</definedName>
    <definedName name="region_name">Титульный!$F$7</definedName>
    <definedName name="rejim_row">'Общая информация'!$F$23:$F$26</definedName>
    <definedName name="ruk_dolz">Титульный!$F$50</definedName>
    <definedName name="ruk_fio">Титульный!$F$49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'Общая информация'!$F$19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'Общая информация'!$F$20</definedName>
    <definedName name="vdet">Титульный!$F$39</definedName>
    <definedName name="ved_col">'Общая информация (показатели)'!$K:$K</definedName>
    <definedName name="version">Инструкция!$B$3</definedName>
    <definedName name="Website_address_internet">Уведомление!$M$12:$M$14</definedName>
    <definedName name="ws_url">Уведомление!$G$13:$H$13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4519"/>
</workbook>
</file>

<file path=xl/calcChain.xml><?xml version="1.0" encoding="utf-8"?>
<calcChain xmlns="http://schemas.openxmlformats.org/spreadsheetml/2006/main">
  <c r="G86" i="471"/>
  <c r="G85"/>
  <c r="G84"/>
  <c r="G83"/>
  <c r="G82"/>
  <c r="G81"/>
  <c r="G80"/>
  <c r="G79"/>
  <c r="G78"/>
  <c r="G77"/>
  <c r="G76"/>
  <c r="G75"/>
  <c r="G74"/>
  <c r="G73"/>
  <c r="G25" i="541"/>
  <c r="G24"/>
  <c r="G23"/>
  <c r="G22"/>
  <c r="G21"/>
  <c r="G20"/>
  <c r="G19"/>
  <c r="G18"/>
  <c r="G17"/>
  <c r="G16"/>
  <c r="G15"/>
  <c r="G14"/>
  <c r="G13"/>
  <c r="G12"/>
  <c r="D139" i="471"/>
  <c r="D138"/>
  <c r="D137"/>
  <c r="D136"/>
  <c r="D26" i="534"/>
  <c r="D25"/>
  <c r="D24"/>
  <c r="D23"/>
  <c r="F17"/>
  <c r="F17" i="542" s="1"/>
  <c r="F14" i="534"/>
  <c r="F109" i="471" s="1"/>
  <c r="F13" i="534"/>
  <c r="F108" i="471" s="1"/>
  <c r="F120"/>
  <c r="F119"/>
  <c r="F118"/>
  <c r="F117"/>
  <c r="F116"/>
  <c r="F115"/>
  <c r="F114"/>
  <c r="F113"/>
  <c r="F111"/>
  <c r="F110"/>
  <c r="F107"/>
  <c r="F30" i="542"/>
  <c r="F15"/>
  <c r="F16"/>
  <c r="F36"/>
  <c r="F35"/>
  <c r="F34"/>
  <c r="F33"/>
  <c r="F32"/>
  <c r="F31"/>
  <c r="F29"/>
  <c r="F28"/>
  <c r="F27"/>
  <c r="F26"/>
  <c r="F25"/>
  <c r="F24"/>
  <c r="F23"/>
  <c r="F22"/>
  <c r="F21"/>
  <c r="F20"/>
  <c r="F19"/>
  <c r="F18"/>
  <c r="F12"/>
  <c r="D10"/>
  <c r="D70" i="471"/>
  <c r="D9" i="541"/>
  <c r="G26"/>
  <c r="F86" i="471"/>
  <c r="F85"/>
  <c r="F84"/>
  <c r="F83"/>
  <c r="F82"/>
  <c r="F81"/>
  <c r="F80"/>
  <c r="F79"/>
  <c r="F77"/>
  <c r="F76"/>
  <c r="F73"/>
  <c r="D69"/>
  <c r="D10" i="541"/>
  <c r="F36"/>
  <c r="F35"/>
  <c r="F34"/>
  <c r="F33"/>
  <c r="F32"/>
  <c r="F31"/>
  <c r="F30"/>
  <c r="F29"/>
  <c r="F28"/>
  <c r="F27"/>
  <c r="F26"/>
  <c r="F24"/>
  <c r="F25"/>
  <c r="F23"/>
  <c r="F22"/>
  <c r="F21"/>
  <c r="F20"/>
  <c r="F19"/>
  <c r="F18"/>
  <c r="F16"/>
  <c r="F15"/>
  <c r="F12"/>
  <c r="B6" i="513"/>
  <c r="D17" i="471"/>
  <c r="D18"/>
  <c r="K37"/>
  <c r="K38"/>
  <c r="K39"/>
  <c r="K40"/>
  <c r="K41"/>
  <c r="K42"/>
  <c r="K43"/>
  <c r="K44"/>
  <c r="K45"/>
  <c r="K46"/>
  <c r="K47"/>
  <c r="K48"/>
  <c r="D8" i="431"/>
  <c r="D8" i="537"/>
  <c r="D6" i="515"/>
  <c r="D5" i="532"/>
  <c r="D5" i="534"/>
  <c r="D5" i="497"/>
  <c r="F14" i="541"/>
  <c r="F14" i="542"/>
  <c r="B3" i="525"/>
  <c r="B2"/>
  <c r="F74" i="471" l="1"/>
  <c r="F13" i="541"/>
  <c r="F13" i="542"/>
  <c r="F4" i="437"/>
  <c r="F112" i="471"/>
  <c r="F78"/>
  <c r="F17" i="541"/>
  <c r="F75" i="471"/>
</calcChain>
</file>

<file path=xl/comments1.xml><?xml version="1.0" encoding="utf-8"?>
<comments xmlns="http://schemas.openxmlformats.org/spreadsheetml/2006/main">
  <authors>
    <author>Infernus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со свидетельством о государственной регистрации в качестве юридического лица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</commentList>
</comments>
</file>

<file path=xl/comments2.xml><?xml version="1.0" encoding="utf-8"?>
<comments xmlns="http://schemas.openxmlformats.org/spreadsheetml/2006/main">
  <authors>
    <author>Infernus</author>
  </authors>
  <commentList>
    <comment ref="M42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  <comment ref="E136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E137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E138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</commentList>
</comments>
</file>

<file path=xl/sharedStrings.xml><?xml version="1.0" encoding="utf-8"?>
<sst xmlns="http://schemas.openxmlformats.org/spreadsheetml/2006/main" count="4231" uniqueCount="2425">
  <si>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</si>
  <si>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</si>
  <si>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</si>
  <si>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</si>
  <si>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</si>
  <si>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</si>
  <si>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</si>
  <si>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</si>
  <si>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</si>
  <si>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</si>
  <si>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</si>
  <si>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</si>
  <si>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</si>
  <si>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</si>
  <si>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</si>
  <si>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</si>
  <si>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</si>
  <si>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</si>
  <si>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</si>
  <si>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</si>
  <si>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</si>
  <si>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</si>
  <si>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</si>
  <si>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</si>
  <si>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</si>
  <si>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</si>
  <si>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</si>
  <si>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Адрес регулируемой организации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</si>
  <si>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</si>
  <si>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</si>
  <si>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</si>
  <si>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</si>
  <si>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</si>
  <si>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</si>
  <si>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</si>
  <si>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</si>
  <si>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</si>
  <si>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</si>
  <si>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</si>
  <si>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</si>
  <si>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</si>
  <si>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</si>
  <si>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</si>
  <si>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</si>
  <si>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</si>
  <si>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</si>
  <si>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</si>
  <si>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</si>
  <si>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</si>
  <si>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</si>
  <si>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</si>
  <si>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</si>
  <si>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</si>
  <si>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</si>
  <si>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</si>
  <si>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</si>
  <si>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</si>
  <si>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</si>
  <si>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</si>
  <si>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</si>
  <si>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</si>
  <si>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</si>
  <si>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</si>
  <si>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</si>
  <si>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</si>
  <si>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</si>
  <si>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</si>
  <si>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</si>
  <si>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</si>
  <si>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</si>
  <si>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</si>
  <si>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</si>
  <si>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</si>
  <si>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</si>
  <si>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</si>
  <si>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</si>
  <si>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</si>
  <si>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</si>
  <si>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</si>
  <si>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</si>
  <si>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</si>
  <si>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</si>
  <si>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</si>
  <si>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</si>
  <si>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</si>
  <si>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</si>
  <si>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</si>
  <si>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</si>
  <si>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</si>
  <si>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</si>
  <si>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</si>
  <si>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</si>
  <si>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</si>
  <si>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</si>
  <si>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</si>
  <si>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</si>
  <si>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</si>
  <si>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</si>
  <si>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</si>
  <si>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</si>
  <si>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</si>
  <si>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</si>
  <si>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</si>
  <si>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</si>
  <si>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</si>
  <si>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</si>
  <si>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</si>
  <si>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</si>
  <si>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</si>
  <si>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</si>
  <si>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</si>
  <si>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</si>
  <si>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</si>
  <si>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</si>
  <si>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</si>
  <si>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</si>
  <si>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</si>
  <si>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</si>
  <si>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</si>
  <si>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</si>
  <si>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</si>
  <si>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</si>
  <si>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</si>
  <si>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</si>
  <si>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</si>
  <si>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</si>
  <si>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</si>
  <si>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</si>
  <si>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</si>
  <si>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</si>
  <si>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</si>
  <si>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</si>
  <si>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</si>
  <si>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</si>
  <si>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</si>
  <si>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</si>
  <si>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</si>
  <si>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</si>
  <si>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</si>
  <si>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</si>
  <si>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</si>
  <si>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</si>
  <si>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</si>
  <si>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</si>
  <si>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</si>
  <si>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</si>
  <si>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</si>
  <si>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</si>
  <si>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</si>
  <si>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</si>
  <si>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</si>
  <si>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</si>
  <si>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</si>
  <si>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</si>
  <si>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</si>
  <si>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</si>
  <si>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</si>
  <si>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</si>
  <si>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</si>
  <si>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</si>
  <si>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</si>
  <si>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</si>
  <si>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</si>
  <si>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</si>
  <si>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</si>
  <si>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</si>
  <si>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</si>
  <si>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</si>
  <si>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</si>
  <si>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</si>
  <si>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</si>
  <si>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</si>
  <si>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</si>
  <si>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</si>
  <si>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</si>
  <si>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</si>
  <si>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</si>
  <si>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</si>
  <si>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</si>
  <si>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</si>
  <si>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</si>
  <si>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</si>
  <si>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</si>
  <si>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</si>
  <si>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</si>
  <si>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</si>
  <si>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</si>
  <si>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</si>
  <si>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</si>
  <si>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</si>
  <si>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</si>
  <si>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</si>
  <si>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</si>
  <si>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</si>
  <si>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</si>
  <si>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</si>
  <si>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</si>
  <si>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</si>
  <si>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</si>
  <si>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</si>
  <si>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</si>
  <si>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</si>
  <si>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</si>
  <si>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</si>
  <si>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</si>
  <si>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</si>
  <si>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</si>
  <si>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</si>
  <si>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</si>
  <si>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</si>
  <si>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</si>
  <si>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</si>
  <si>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</si>
  <si>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</si>
  <si>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</si>
  <si>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</si>
  <si>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</si>
  <si>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et_List01_3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</si>
  <si>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</si>
  <si>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</si>
  <si>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</si>
  <si>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</si>
  <si>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</si>
  <si>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</si>
  <si>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</si>
  <si>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</si>
  <si>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</si>
  <si>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</si>
  <si>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</si>
  <si>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</si>
  <si>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</si>
  <si>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</si>
  <si>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</si>
  <si>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</si>
  <si>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</si>
  <si>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</si>
  <si>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</si>
  <si>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</si>
  <si>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</si>
  <si>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</si>
  <si>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</si>
  <si>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</si>
  <si>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</si>
  <si>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</si>
  <si>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</si>
  <si>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</si>
  <si>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</si>
  <si>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</si>
  <si>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</si>
  <si>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</si>
  <si>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</si>
  <si>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</si>
  <si>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</si>
  <si>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</si>
  <si>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</si>
  <si>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</si>
  <si>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</si>
  <si>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</si>
  <si>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Изменения в раскрытой ранее информации</t>
  </si>
  <si>
    <t>Дата внесения изменений в информацию, подлежащую раскрытию</t>
  </si>
  <si>
    <t>Примечания</t>
  </si>
  <si>
    <t>et_List02</t>
  </si>
  <si>
    <t>Описание системы теплоснабжения</t>
  </si>
  <si>
    <t>Примечание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</si>
  <si>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</si>
  <si>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</si>
  <si>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</si>
  <si>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</si>
  <si>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</si>
  <si>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</si>
  <si>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</si>
  <si>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</si>
  <si>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</si>
  <si>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</si>
  <si>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</si>
  <si>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</si>
  <si>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</si>
  <si>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</si>
  <si>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</si>
  <si>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</si>
  <si>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</si>
  <si>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</si>
  <si>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</si>
  <si>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</si>
  <si>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</si>
  <si>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Дата последнего обновления реестра МР/МО: 25.07.2013 12:32:22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</si>
  <si>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</si>
  <si>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</si>
  <si>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</si>
  <si>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</si>
  <si>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</si>
  <si>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</si>
  <si>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</si>
  <si>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</si>
  <si>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</si>
  <si>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</si>
  <si>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</si>
  <si>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</si>
  <si>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</si>
  <si>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</si>
  <si>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</si>
  <si>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</si>
  <si>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</si>
  <si>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</si>
  <si>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</si>
  <si>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</si>
  <si>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</si>
  <si>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</si>
  <si>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</si>
  <si>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</si>
  <si>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</si>
  <si>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</si>
  <si>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</si>
  <si>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</si>
  <si>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Наименование юридического лица (согласно уставу регулируемой организации)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</si>
  <si>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</si>
  <si>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</si>
  <si>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</si>
  <si>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</si>
  <si>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</si>
  <si>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</si>
  <si>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</si>
  <si>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</si>
  <si>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</si>
  <si>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</si>
  <si>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</si>
  <si>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</si>
  <si>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</si>
  <si>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</si>
  <si>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</si>
  <si>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</si>
  <si>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</si>
  <si>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</si>
  <si>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</si>
  <si>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</si>
  <si>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</si>
  <si>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</si>
  <si>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</si>
  <si>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</si>
  <si>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</si>
  <si>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</si>
  <si>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</si>
  <si>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</si>
  <si>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</si>
  <si>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</si>
  <si>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</si>
  <si>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</si>
  <si>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</si>
  <si>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</si>
  <si>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</si>
  <si>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</si>
  <si>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</si>
  <si>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</si>
  <si>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</si>
  <si>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</si>
  <si>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</si>
  <si>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</si>
  <si>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</si>
  <si>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</si>
  <si>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</si>
  <si>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</si>
  <si>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</si>
  <si>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</si>
  <si>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</si>
  <si>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</si>
  <si>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</si>
  <si>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</si>
  <si>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</si>
  <si>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</si>
  <si>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</si>
  <si>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</si>
  <si>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</si>
  <si>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</si>
  <si>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</si>
  <si>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</si>
  <si>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</si>
  <si>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</si>
  <si>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</si>
  <si>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Фамилия, имя и отчество  руководителя  регулируемой организации</t>
  </si>
  <si>
    <t>Дата присвоения ОГРН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</si>
  <si>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</si>
  <si>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</si>
  <si>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</si>
  <si>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</si>
  <si>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Официальный сайт регулируемой  организации  в  сети "Интернет" (при наличии)</t>
  </si>
  <si>
    <t>Режим работы регулируемой организации, в т.ч.</t>
  </si>
  <si>
    <t>абонентских отделов</t>
  </si>
  <si>
    <t>сбытовых подразделений</t>
  </si>
  <si>
    <t>диспетчерских служб</t>
  </si>
  <si>
    <t>list_url</t>
  </si>
  <si>
    <t>list_email</t>
  </si>
  <si>
    <t>ссылка на сайт</t>
  </si>
  <si>
    <t>адрес электронной почты</t>
  </si>
  <si>
    <t>отсутствует</t>
  </si>
  <si>
    <t>Наименование печатного издания</t>
  </si>
  <si>
    <t>Номер</t>
  </si>
  <si>
    <t>Дата печатного издания</t>
  </si>
  <si>
    <t>Официальное печатное издание</t>
  </si>
  <si>
    <t>О регулируемой организации (общая информация) (пункт 18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</si>
  <si>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Уведомление</t>
  </si>
  <si>
    <t>modfrmRezimChoose</t>
  </si>
  <si>
    <t>et_List05</t>
  </si>
  <si>
    <t>Сведения об изменении</t>
  </si>
  <si>
    <t>modList05</t>
  </si>
  <si>
    <t>Общая информация</t>
  </si>
  <si>
    <t>Показатели</t>
  </si>
  <si>
    <t>количество котельных, шт.</t>
  </si>
  <si>
    <t>О</t>
  </si>
  <si>
    <t>ОГРН</t>
  </si>
  <si>
    <t>Режим налогообложения</t>
  </si>
  <si>
    <t>Основной  государственный  регистрационный   номер (ОГРН)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</si>
  <si>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</si>
  <si>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</si>
  <si>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</si>
  <si>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</si>
  <si>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</si>
  <si>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</si>
  <si>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</si>
  <si>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</si>
  <si>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</si>
  <si>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</si>
  <si>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Теплоэлектростанции</t>
  </si>
  <si>
    <t>Тепловые станции</t>
  </si>
  <si>
    <t>Котельные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</si>
  <si>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 , в поле "По решению организации информация раскрыта на ее официальном сайте в сети Интернет?" необходимо указать "Да".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</si>
  <si>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 если в раскрываемой информации произошли изменения, сведения об этих изменениях подлежат опубликованию в шаблоне с типом отчета  "Изменения в раскрытой ранее информации". 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 
</t>
  </si>
  <si>
    <r>
      <t>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</si>
  <si>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r>
      <t>Публикация</t>
    </r>
    <r>
      <rPr>
        <vertAlign val="superscript"/>
        <sz val="9"/>
        <rFont val="Tahoma"/>
        <family val="2"/>
        <charset val="204"/>
      </rPr>
      <t>2</t>
    </r>
  </si>
  <si>
    <r>
      <t>По решению организации информация раскрыта на ее официальном сайте в сети Интернет?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 xml:space="preserve"> </t>
    </r>
  </si>
  <si>
    <r>
      <t>Отсутствует Интернет в границах территории МО, где организация осуществляет регулируемые виды деятельности</t>
    </r>
    <r>
      <rPr>
        <vertAlign val="superscript"/>
        <sz val="9"/>
        <rFont val="Tahoma"/>
        <family val="2"/>
        <charset val="204"/>
      </rPr>
      <t>4</t>
    </r>
  </si>
  <si>
    <r>
      <t>Дата предоставления информации</t>
    </r>
    <r>
      <rPr>
        <vertAlign val="superscript"/>
        <sz val="9"/>
        <rFont val="Tahoma"/>
        <family val="2"/>
        <charset val="204"/>
      </rPr>
      <t>5</t>
    </r>
  </si>
  <si>
    <r>
      <t>Тип отчета</t>
    </r>
    <r>
      <rPr>
        <vertAlign val="superscript"/>
        <sz val="9"/>
        <rFont val="Tahoma"/>
        <family val="2"/>
        <charset val="204"/>
      </rPr>
      <t>6</t>
    </r>
  </si>
  <si>
    <r>
      <t>Наименование организации</t>
    </r>
    <r>
      <rPr>
        <vertAlign val="superscript"/>
        <sz val="9"/>
        <rFont val="Tahoma"/>
        <family val="2"/>
        <charset val="204"/>
      </rPr>
      <t>7</t>
    </r>
  </si>
  <si>
    <t>Первичное раскрытие информации</t>
  </si>
  <si>
    <t>Корректировка ранее раскрытой информации</t>
  </si>
  <si>
    <t>Список МО</t>
  </si>
  <si>
    <r>
      <t>МО, на территории которых отсутствует доступ к сети Интернет</t>
    </r>
    <r>
      <rPr>
        <vertAlign val="superscript"/>
        <sz val="9"/>
        <rFont val="Tahoma"/>
        <family val="2"/>
        <charset val="204"/>
      </rPr>
      <t>4</t>
    </r>
  </si>
  <si>
    <t xml:space="preserve">Лист предназначен для заполнения показателей, предоставляемых  в разрезе видов деятельности и систем теплоснабжения.
</t>
  </si>
  <si>
    <t>Добавить систему теплоснабжения</t>
  </si>
  <si>
    <t>Без дифференциации</t>
  </si>
  <si>
    <t>Вид тарифа
/list_of_tariff/</t>
  </si>
  <si>
    <t>Лист предназначен для уведомления регулятора о публикации информации на собственном сайте в сети Интернет или в печатных изданиях. Лист доступен только в случаях, когда на Титульном листе выбрано значение "Да" в поле «По решению организации информация раскрыта на ее официальном сайте в сети Интернет?» и/или значение "Да" выбрано в поле «Отсутствует Интернет в границах территории муниципальных образований, где организация осуществляет регулируемые услуги» на Титульном листе.</t>
  </si>
  <si>
    <t xml:space="preserve">Указывается дата, по состоянию на которую информация стала доступной в сети Интернет или в  печатном издании для неограниченного круга лиц
</t>
  </si>
  <si>
    <t xml:space="preserve">Указывается ссылка на загруженный в Хранилище ЕИАС скриншот страницы, на которой размещена информация.
</t>
  </si>
  <si>
    <r>
      <t>Уведомление о раскрытии</t>
    </r>
    <r>
      <rPr>
        <vertAlign val="superscript"/>
        <sz val="10"/>
        <rFont val="Tahoma"/>
        <family val="2"/>
        <charset val="204"/>
      </rPr>
      <t>12</t>
    </r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</si>
  <si>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</si>
  <si>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r>
      <t>Сведения об изменениях в первоначально опубликованной информации</t>
    </r>
    <r>
      <rPr>
        <vertAlign val="superscript"/>
        <sz val="10"/>
        <rFont val="Tahoma"/>
        <family val="2"/>
        <charset val="204"/>
      </rPr>
      <t>16</t>
    </r>
  </si>
  <si>
    <r>
      <t>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7</t>
    </r>
  </si>
  <si>
    <r>
      <t>Описание системы теплоснабжения</t>
    </r>
    <r>
      <rPr>
        <vertAlign val="superscript"/>
        <sz val="9"/>
        <rFont val="Tahoma"/>
        <family val="2"/>
        <charset val="204"/>
      </rPr>
      <t>9</t>
    </r>
  </si>
  <si>
    <t>Регулируемый вид деятельности в сфере теплоснабжения</t>
  </si>
  <si>
    <t>mr_id</t>
  </si>
  <si>
    <t xml:space="preserve">Информация раскрывается отдельно по технологически не связанным между собой системам теплоснабжения, в отношении которых устанавливаются различные тарифы в сфере теплоснабжения и горячего водоснабжения с использованием открытых систем теплоснабжения. Укажите условное название системы теплоснабжения для целей идентификации. Под системой теплоснабжения понимается совокупность источников тепловой энергии и теплопотребляющих установок, технологически соединенных тепловыми сетями. </t>
  </si>
  <si>
    <r>
      <t>Дата размещения информации</t>
    </r>
    <r>
      <rPr>
        <vertAlign val="superscript"/>
        <sz val="9"/>
        <rFont val="Tahoma"/>
        <family val="2"/>
        <charset val="204"/>
      </rPr>
      <t>10</t>
    </r>
  </si>
  <si>
    <t>Применяется дифференциация тарифа по системам теплоснабжения</t>
  </si>
  <si>
    <r>
      <t>Общая информация о регулируемой организации (Показатели)</t>
    </r>
    <r>
      <rPr>
        <vertAlign val="superscript"/>
        <sz val="10"/>
        <rFont val="Tahoma"/>
        <family val="2"/>
        <charset val="204"/>
      </rPr>
      <t>8</t>
    </r>
  </si>
  <si>
    <t>Информация, подлежащая раскрытию</t>
  </si>
  <si>
    <t>Фамилия, имя и отчество руководителя регулируемой организации</t>
  </si>
  <si>
    <t>Основной государственный регистрационный номер (ОГРН)</t>
  </si>
  <si>
    <t xml:space="preserve">Почтовый адрес регулируемой организации </t>
  </si>
  <si>
    <t>Официальный сайт регулируемой организации в сети «Интернет» (при наличии)</t>
  </si>
  <si>
    <t>Режим работы регулируемой организации, в т.ч.:</t>
  </si>
  <si>
    <t xml:space="preserve">Абонентских отделов </t>
  </si>
  <si>
    <t xml:space="preserve">Сбытовых подразделений </t>
  </si>
  <si>
    <t>Диспетчерских служб</t>
  </si>
  <si>
    <t>Регулируемый вид деятельности</t>
  </si>
  <si>
    <t>Протяженность магистральных сетей (в однотрубном исчислении), км</t>
  </si>
  <si>
    <t>Протяженность разводящих сетей (в однотрубном исчислении), км</t>
  </si>
  <si>
    <t>Количество теплоэлектростанций, шт.</t>
  </si>
  <si>
    <t>Установленная электрическая мощность теплоэлектростанций, кВтч либо МВт</t>
  </si>
  <si>
    <t>Установленная тепловая мощность теплоэлектростанций, Гкал/ч</t>
  </si>
  <si>
    <t>Количество тепловых станций, шт.</t>
  </si>
  <si>
    <t>Установленная тепловая мощность тепловых станций, Гкал/ч</t>
  </si>
  <si>
    <t>Количество котельных, шт.</t>
  </si>
  <si>
    <t>Установленная тепловая мощность котельных, Гкал/ч</t>
  </si>
  <si>
    <t>Количество центральных тепловых пунктов, шт.</t>
  </si>
  <si>
    <t>sys_id</t>
  </si>
  <si>
    <t>pL0</t>
  </si>
  <si>
    <t>pL1</t>
  </si>
  <si>
    <t>pL2</t>
  </si>
  <si>
    <t>pL3</t>
  </si>
  <si>
    <t>pL4&amp;pL5</t>
  </si>
  <si>
    <t>pL6</t>
  </si>
  <si>
    <t>pL7</t>
  </si>
  <si>
    <t>pL8</t>
  </si>
  <si>
    <t>pL9</t>
  </si>
  <si>
    <t>pL10</t>
  </si>
  <si>
    <t>pL11</t>
  </si>
  <si>
    <t>et_List06</t>
  </si>
  <si>
    <t>MR_LIST</t>
  </si>
  <si>
    <t>Общая информация (показатели)</t>
  </si>
  <si>
    <t>Форма РИ</t>
  </si>
  <si>
    <t>modfrmReestrObj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</si>
  <si>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</si>
  <si>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</si>
  <si>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</si>
  <si>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</si>
  <si>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</si>
  <si>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</si>
  <si>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</si>
  <si>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</si>
  <si>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</si>
  <si>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</si>
  <si>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</si>
  <si>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11.1.</t>
  </si>
  <si>
    <t>11.2.</t>
  </si>
  <si>
    <t>11.3.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</si>
  <si>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</si>
  <si>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</si>
  <si>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</si>
  <si>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</si>
  <si>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</si>
  <si>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</si>
  <si>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</si>
  <si>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</si>
  <si>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</si>
  <si>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</si>
  <si>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</si>
  <si>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Приложение N 1</t>
  </si>
  <si>
    <t>к Приказу</t>
  </si>
  <si>
    <t>министерства тарифного регулирования</t>
  </si>
  <si>
    <t>Калужской области</t>
  </si>
  <si>
    <t>от 20 февраля 2014 г. N 16</t>
  </si>
  <si>
    <t>Форма 1.1. Общая информация о регулируемой организации</t>
  </si>
  <si>
    <t>- дата присвоения</t>
  </si>
  <si>
    <t>- наименование органа, принявшего решение о регистрации в качестве юридического лица (в соответствии со свидетельством о государственной регистрации в качестве юридического лица)</t>
  </si>
  <si>
    <t>Контактные телефоны</t>
  </si>
  <si>
    <t>Официальный сайт регулируемой организации в сети Интернет</t>
  </si>
  <si>
    <t xml:space="preserve">- абонентских отделов </t>
  </si>
  <si>
    <t xml:space="preserve">- сбытовых подразделений </t>
  </si>
  <si>
    <t>- диспетчерских служб</t>
  </si>
  <si>
    <t>Режим работы регулируемой организации, в том числе:</t>
  </si>
  <si>
    <t>- установленная электрическая мощность теплоэлектростанций, кВт</t>
  </si>
  <si>
    <t>- установленная тепловая мощность теплоэлектростанций, Гкал/ч</t>
  </si>
  <si>
    <t>- установленная тепловая мощность тепловых станций, Гкал/ч</t>
  </si>
  <si>
    <t>- установленная тепловая мощность котельных, Гкал/ч</t>
  </si>
  <si>
    <t>pL4</t>
  </si>
  <si>
    <t>et_List07</t>
  </si>
  <si>
    <t>Добавить режим работы</t>
  </si>
  <si>
    <t>et_List04_0</t>
  </si>
  <si>
    <t>Фамилия, имя, отчество руководителя</t>
  </si>
  <si>
    <t>Форма 1.1</t>
  </si>
  <si>
    <t>ID_TARIFF_NAME</t>
  </si>
  <si>
    <t>VED_NAME</t>
  </si>
  <si>
    <t>NSRF</t>
  </si>
  <si>
    <t>RST_ORG_ID</t>
  </si>
  <si>
    <t>ORG_NAME</t>
  </si>
  <si>
    <t>INN_NAME</t>
  </si>
  <si>
    <t>KPP_NAME</t>
  </si>
  <si>
    <t>VDET_NAME</t>
  </si>
  <si>
    <t>7708503727</t>
  </si>
  <si>
    <t>Шаблон предназначен для предоставления в регулирующий орган следующей информации:
1) Общие сведения об организации, подлежащие публикации на сайте органа исполнительной власти субъекта Российской Федерации в области государственного регулирования цен (тарифов) согласно пункту 18 Постановления Правительства РФ от 05.07.2013 N 570 
2) Сведения о раскрытии соответствующей информации на официальном сайте организации в сети Интернет и/или в официальных печатных изданиях (в случае, предусмотренном пунктом 10 Постановления Правительства РФ от 05.07.2013 N 570),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 570 
3) Сведения об изменении, подлежащие публикации, на основании требований пункта 12 Постановления Правительства РФ от 05.07.2013 N 570</t>
  </si>
  <si>
    <t>Информация, подлежит обязательному опубликованию а)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
б)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 и в печатных изданиях, в которых публикуются акты органов местного самоуправления (далее - печатные издания), - в случае и объемах, которые предусмотрены пунктом 9Постановления Правительства РФ от 05.07.2013 №570;</t>
  </si>
  <si>
    <t>Необходимо указать дату, по состоянию на которую предоставленная информация актуальна.</t>
  </si>
  <si>
    <t xml:space="preserve">По факту выбора наименования организации в шаблоне осуществляется заполнение из Реестра регулируемых организаций следующих показателей с возможностью редактирования:
1) На листе Титульный: ОГРН, Почтовый адрес, ФИО руководителя. 
2) На листе Общая информация: Наименование юридического лица (согласно уставу регулируемой организации), Дата присвоения ОГРН, Контактные телефоны (через запятую), Официальный сайт регулируемой организации в сети "Интернет" (при наличии), Адрес электронной почты регулируемой организации
</t>
  </si>
  <si>
    <t xml:space="preserve">Внимание: 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отчета, 5) Дата предоставления информации.
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
</t>
  </si>
  <si>
    <t>По факту выбора наименования организации в шаблоне осуществляется заполнение из Реестра регулируемых организаций следующих показателей с возможностью редактирования:
1) На листе Титульный: ОГРН, Почтовый адрес, ФИО руководителя. 
2) На листе Общая информация: Наименование юридического лица (согласно уставу регулируемой организации), Дата присвоения ОГРН, Контактные телефоны (через запятую), Официальный сайт регулируемой организации в сети "Интернет" (при наличии), Адрес электронной почты регулируемой организации</t>
  </si>
  <si>
    <t xml:space="preserve">Указывается ссылка на загруженный в Хранилище ЕИАС скан страницы, на которой размещена информация. При наличии.
</t>
  </si>
  <si>
    <t>Общая информация о регулируемой организации</t>
  </si>
  <si>
    <t>В случае, если организация осуществляет деятельность в муниципальных образованиях, на территории которых отсутствует доступ к сети Интернет, необходимо: на Титульном листе указать «Да» в поле "Отсутствует Интернет в границах территории муниципальных образований, где организация осуществляет регулируемые услуги" и на листе "Список МО" отметить галочками те муниципальные образования, на территории которых отсутствует сеть "Интернет"</t>
  </si>
  <si>
    <r>
      <t>Дата размещения информации</t>
    </r>
    <r>
      <rPr>
        <vertAlign val="superscript"/>
        <sz val="9"/>
        <rFont val="Tahoma"/>
        <family val="2"/>
        <charset val="204"/>
      </rPr>
      <t>13</t>
    </r>
  </si>
  <si>
    <r>
      <t>Ссылка на скриншот страницы сайта в сети Интернет, на которой размещена информация</t>
    </r>
    <r>
      <rPr>
        <vertAlign val="superscript"/>
        <sz val="9"/>
        <rFont val="Tahoma"/>
        <family val="2"/>
        <charset val="204"/>
      </rPr>
      <t>14</t>
    </r>
  </si>
  <si>
    <r>
      <t>Ссылка на скан страницы печатного издания, в котором размещена информация</t>
    </r>
    <r>
      <rPr>
        <vertAlign val="superscript"/>
        <sz val="9"/>
        <rFont val="Tahoma"/>
        <family val="2"/>
        <charset val="204"/>
      </rPr>
      <t>15</t>
    </r>
  </si>
  <si>
    <t>Адрес страницы сайта в сети "Интернет", на которой размещена информация</t>
  </si>
  <si>
    <t>ppL0</t>
  </si>
  <si>
    <t>ppL1</t>
  </si>
  <si>
    <t>ppL2</t>
  </si>
  <si>
    <t>ppL3</t>
  </si>
  <si>
    <t>ppL4&amp;ppL5</t>
  </si>
  <si>
    <t>ppL6</t>
  </si>
  <si>
    <t>ppL7</t>
  </si>
  <si>
    <t>ppL8</t>
  </si>
  <si>
    <t>ppL9</t>
  </si>
  <si>
    <t>ppL10</t>
  </si>
  <si>
    <t>ppL11</t>
  </si>
  <si>
    <t>ppL4</t>
  </si>
  <si>
    <t>Алексеевское</t>
  </si>
  <si>
    <t>Октябрьское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</si>
  <si>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</si>
  <si>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</si>
  <si>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</si>
  <si>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REESTR_VT</t>
  </si>
  <si>
    <t>REESTR_VED</t>
  </si>
  <si>
    <t>ООО "Ресурс"</t>
  </si>
  <si>
    <t>ООО "Тепло"</t>
  </si>
  <si>
    <t>Благовещенское</t>
  </si>
  <si>
    <t>Павловское</t>
  </si>
  <si>
    <t>Каменское</t>
  </si>
  <si>
    <t>Холмогорское</t>
  </si>
  <si>
    <t>Вознесенское</t>
  </si>
  <si>
    <t>Приморское</t>
  </si>
  <si>
    <t>Республика Крым</t>
  </si>
  <si>
    <t>г.Севастополь</t>
  </si>
  <si>
    <t>http://tariff.support/index.php?a=add&amp;catid=5</t>
  </si>
  <si>
    <t>http://tariff.support/download_attachment.php?kb_att=58</t>
  </si>
  <si>
    <t>http://tariff.support/index.php?a=add&amp;catid=26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</si>
  <si>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</si>
  <si>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</si>
  <si>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DATA_URL</t>
  </si>
  <si>
    <t>https://tariff.eias.ru/procwsxls/</t>
  </si>
  <si>
    <t>LINK_RANGE</t>
  </si>
  <si>
    <t>ID</t>
  </si>
  <si>
    <t>LINK_NAME</t>
  </si>
  <si>
    <t>https://tariff.eias.ru/disclo/get_file?p_guid=????????-????-????-????-????????????</t>
  </si>
  <si>
    <t>ALL</t>
  </si>
  <si>
    <t>Проверка доступных обновлений...</t>
  </si>
  <si>
    <t>Информация</t>
  </si>
  <si>
    <t>Нет доступных обновлений для шаблона с кодом JKH.OPEN.INFO.ORG.WARM.570!</t>
  </si>
  <si>
    <t>243301001</t>
  </si>
  <si>
    <t>28980819</t>
  </si>
  <si>
    <t>ООО "ЖКХ Большеуринское"</t>
  </si>
  <si>
    <t>2450031482</t>
  </si>
  <si>
    <t>245001001</t>
  </si>
  <si>
    <t>240101001</t>
  </si>
  <si>
    <t>244201001</t>
  </si>
  <si>
    <t>30365027</t>
  </si>
  <si>
    <t>ООО "Теплосеть"</t>
  </si>
  <si>
    <t>2413007717</t>
  </si>
  <si>
    <t>241301001</t>
  </si>
  <si>
    <t>245901001</t>
  </si>
  <si>
    <t>244301001</t>
  </si>
  <si>
    <t>30394891</t>
  </si>
  <si>
    <t>ООО "ДОМСЕРВИС"</t>
  </si>
  <si>
    <t>2440007850</t>
  </si>
  <si>
    <t>244001001</t>
  </si>
  <si>
    <t>240901001</t>
  </si>
  <si>
    <t>244701001</t>
  </si>
  <si>
    <t>241101001</t>
  </si>
  <si>
    <t>240401001</t>
  </si>
  <si>
    <t>26499253</t>
  </si>
  <si>
    <t>ОАО Санаторий Енисей</t>
  </si>
  <si>
    <t>2463026779</t>
  </si>
  <si>
    <t>246301001</t>
  </si>
  <si>
    <t>29650405</t>
  </si>
  <si>
    <t>ООО «Саянтеплоресурс»</t>
  </si>
  <si>
    <t>2433004506</t>
  </si>
  <si>
    <t>26501791</t>
  </si>
  <si>
    <t>ОАО "Красноярский ЭВРЗ"</t>
  </si>
  <si>
    <t>2460083169</t>
  </si>
  <si>
    <t>246001001</t>
  </si>
  <si>
    <t>28459033</t>
  </si>
  <si>
    <t>ЗАО "КрасПТМ"</t>
  </si>
  <si>
    <t>2463045877</t>
  </si>
  <si>
    <t>246501001</t>
  </si>
  <si>
    <t>30877494</t>
  </si>
  <si>
    <t>ООО «РТК-Генерация»</t>
  </si>
  <si>
    <t>2411025781</t>
  </si>
  <si>
    <t>28055641</t>
  </si>
  <si>
    <t>ООО "Таёжное"</t>
  </si>
  <si>
    <t>2450028715</t>
  </si>
  <si>
    <t>26499251</t>
  </si>
  <si>
    <t>ЗАО Заря</t>
  </si>
  <si>
    <t>2414002623</t>
  </si>
  <si>
    <t>241401001</t>
  </si>
  <si>
    <t>26442593</t>
  </si>
  <si>
    <t>ООО "Саяны"</t>
  </si>
  <si>
    <t>2430003215</t>
  </si>
  <si>
    <t>243001001</t>
  </si>
  <si>
    <t>242801001</t>
  </si>
  <si>
    <t>26371426</t>
  </si>
  <si>
    <t>МП ЗАТО Железногорск "Гортеплоэнерго"</t>
  </si>
  <si>
    <t>2452024096</t>
  </si>
  <si>
    <t>245201001</t>
  </si>
  <si>
    <t>26499628</t>
  </si>
  <si>
    <t>ООО "Ермак"</t>
  </si>
  <si>
    <t>2455017724</t>
  </si>
  <si>
    <t>245501001</t>
  </si>
  <si>
    <t>26320160</t>
  </si>
  <si>
    <t>Филиал ОАО «СУЭК-Красноярск» «Разрез Бородинский»</t>
  </si>
  <si>
    <t>2466152267</t>
  </si>
  <si>
    <t>244502001</t>
  </si>
  <si>
    <t>26503249</t>
  </si>
  <si>
    <t>ООО "Коммунальщик" Тюхтетский район</t>
  </si>
  <si>
    <t>2438301020</t>
  </si>
  <si>
    <t>243801001</t>
  </si>
  <si>
    <t>28448191</t>
  </si>
  <si>
    <t>ООО "ПромЛизинг"</t>
  </si>
  <si>
    <t>2464020258</t>
  </si>
  <si>
    <t>245401001</t>
  </si>
  <si>
    <t>245701001</t>
  </si>
  <si>
    <t>243901001</t>
  </si>
  <si>
    <t>26432997</t>
  </si>
  <si>
    <t>ЗАО "Назаровское"</t>
  </si>
  <si>
    <t>2427000415</t>
  </si>
  <si>
    <t>245601001</t>
  </si>
  <si>
    <t>26501120</t>
  </si>
  <si>
    <t>ООО Совхоз Елисеевский</t>
  </si>
  <si>
    <t>2416005771</t>
  </si>
  <si>
    <t>241601001</t>
  </si>
  <si>
    <t>28030650</t>
  </si>
  <si>
    <t>ООО «Атланта Красноярск»</t>
  </si>
  <si>
    <t>2466226279</t>
  </si>
  <si>
    <t>246601001</t>
  </si>
  <si>
    <t>244401001</t>
  </si>
  <si>
    <t>26499634</t>
  </si>
  <si>
    <t>ОАО "Гортепло"</t>
  </si>
  <si>
    <t>2450018770</t>
  </si>
  <si>
    <t>27796451</t>
  </si>
  <si>
    <t>АО "Канская ТЭЦ"</t>
  </si>
  <si>
    <t>2460237891</t>
  </si>
  <si>
    <t>27544654</t>
  </si>
  <si>
    <t>Филиал ПАО «ОГК-2» - Красноярская ГРЭС-2</t>
  </si>
  <si>
    <t>2607018122</t>
  </si>
  <si>
    <t>245343001</t>
  </si>
  <si>
    <t>26320147</t>
  </si>
  <si>
    <t>МУП "Шушенские ТЭС"</t>
  </si>
  <si>
    <t>2442000890</t>
  </si>
  <si>
    <t>26371399</t>
  </si>
  <si>
    <t>МУП "Городское коммунальное хозяйство"</t>
  </si>
  <si>
    <t>2440006462</t>
  </si>
  <si>
    <t>26439187</t>
  </si>
  <si>
    <t>ООО "Ачинский районный жилищно-коммунальный сервис"</t>
  </si>
  <si>
    <t>2443033175</t>
  </si>
  <si>
    <t>26499630</t>
  </si>
  <si>
    <t>ООО "Ужурское ЖКХ"</t>
  </si>
  <si>
    <t>2439006394</t>
  </si>
  <si>
    <t>30345683</t>
  </si>
  <si>
    <t>ООО "Крассеть"</t>
  </si>
  <si>
    <t>2465120858</t>
  </si>
  <si>
    <t>30400530</t>
  </si>
  <si>
    <t>ФКУ "ОИУ № 8 ОУХД ГУФСИН по Красноярскому краю</t>
  </si>
  <si>
    <t>3817020666</t>
  </si>
  <si>
    <t>381701001</t>
  </si>
  <si>
    <t>26371451</t>
  </si>
  <si>
    <t>АО "Норильско-Таймырская энергетическая компания"</t>
  </si>
  <si>
    <t>2457058356</t>
  </si>
  <si>
    <t>246750001</t>
  </si>
  <si>
    <t>28903654</t>
  </si>
  <si>
    <t>ООО "Казыр"</t>
  </si>
  <si>
    <t>2423012071</t>
  </si>
  <si>
    <t>242301001</t>
  </si>
  <si>
    <t>27582831</t>
  </si>
  <si>
    <t>КГБУСО "Канский психоневрологический интернат"</t>
  </si>
  <si>
    <t>2450003647</t>
  </si>
  <si>
    <t>26371360</t>
  </si>
  <si>
    <t>ООО "Марининский ЭнергоРесурс"</t>
  </si>
  <si>
    <t>2423010846</t>
  </si>
  <si>
    <t>26820194</t>
  </si>
  <si>
    <t>ООО "Прогресс"</t>
  </si>
  <si>
    <t>2423013149</t>
  </si>
  <si>
    <t>26499281</t>
  </si>
  <si>
    <t>ОАО Гравиметрическая экспедиция №3</t>
  </si>
  <si>
    <t>2466146520</t>
  </si>
  <si>
    <t>26371453</t>
  </si>
  <si>
    <t>МУП "Жилкомсервис" г. Сосновоборск</t>
  </si>
  <si>
    <t>2458008862</t>
  </si>
  <si>
    <t>245801001</t>
  </si>
  <si>
    <t>30400535</t>
  </si>
  <si>
    <t>ООО "ЖКХ Маринино"</t>
  </si>
  <si>
    <t>2423014368</t>
  </si>
  <si>
    <t>28037482</t>
  </si>
  <si>
    <t>ООО «Тепловая энергетическая компания»</t>
  </si>
  <si>
    <t>2462206835</t>
  </si>
  <si>
    <t>246201001</t>
  </si>
  <si>
    <t>26499647</t>
  </si>
  <si>
    <t>АО "Хантайское"</t>
  </si>
  <si>
    <t>8401010956</t>
  </si>
  <si>
    <t>840101001</t>
  </si>
  <si>
    <t>243501001</t>
  </si>
  <si>
    <t>243701001</t>
  </si>
  <si>
    <t>26501793</t>
  </si>
  <si>
    <t>ООО "КраМЗЭнерго"</t>
  </si>
  <si>
    <t>2465076373</t>
  </si>
  <si>
    <t>8602067092</t>
  </si>
  <si>
    <t>241001001</t>
  </si>
  <si>
    <t>26320144</t>
  </si>
  <si>
    <t>МУП "Канский Электросетьсбыт"</t>
  </si>
  <si>
    <t>2450017488</t>
  </si>
  <si>
    <t>26319137</t>
  </si>
  <si>
    <t>АО "Таймырбыт"</t>
  </si>
  <si>
    <t>8401011170</t>
  </si>
  <si>
    <t>26621017</t>
  </si>
  <si>
    <t>ООО "Топаз"</t>
  </si>
  <si>
    <t>2413006600</t>
  </si>
  <si>
    <t>28031501</t>
  </si>
  <si>
    <t>ООО «Орбита»</t>
  </si>
  <si>
    <t>2466244101</t>
  </si>
  <si>
    <t>28943113</t>
  </si>
  <si>
    <t>ООО "СИБ-ЭНЕРГО"</t>
  </si>
  <si>
    <t>2423014495</t>
  </si>
  <si>
    <t>30795089</t>
  </si>
  <si>
    <t>ООО "Минусинская теплотранспортная компания"</t>
  </si>
  <si>
    <t>2455037150</t>
  </si>
  <si>
    <t>26515079</t>
  </si>
  <si>
    <t>ООО "Уральские тепловые сети"</t>
  </si>
  <si>
    <t>2448004562</t>
  </si>
  <si>
    <t>244801001</t>
  </si>
  <si>
    <t>30869026</t>
  </si>
  <si>
    <t>ООО "Поток"</t>
  </si>
  <si>
    <t>2420200214</t>
  </si>
  <si>
    <t>242001001</t>
  </si>
  <si>
    <t>26440874</t>
  </si>
  <si>
    <t>ООО "Курагинский ТеплоВодоКанал"</t>
  </si>
  <si>
    <t>2423010726</t>
  </si>
  <si>
    <t>245301001</t>
  </si>
  <si>
    <t>28903640</t>
  </si>
  <si>
    <t>ООО "Лемма"</t>
  </si>
  <si>
    <t>2464246777</t>
  </si>
  <si>
    <t>246401001</t>
  </si>
  <si>
    <t>5502020634</t>
  </si>
  <si>
    <t>26320126</t>
  </si>
  <si>
    <t>АО  "Красноярская региональная энергетическая компания"</t>
  </si>
  <si>
    <t>2460087269</t>
  </si>
  <si>
    <t>26620858</t>
  </si>
  <si>
    <t>Ярцевский филиал ОАО "Лесосибирский ЛДК 1"</t>
  </si>
  <si>
    <t>2454003302</t>
  </si>
  <si>
    <t>244702002</t>
  </si>
  <si>
    <t>26371433</t>
  </si>
  <si>
    <t>МУП "ЖКХ г. Лесосибирска"</t>
  </si>
  <si>
    <t>2454017182</t>
  </si>
  <si>
    <t>26501819</t>
  </si>
  <si>
    <t>2456010986</t>
  </si>
  <si>
    <t>30791845</t>
  </si>
  <si>
    <t>2450032310</t>
  </si>
  <si>
    <t>242601001</t>
  </si>
  <si>
    <t>26318673</t>
  </si>
  <si>
    <t>ООО "Потапово"</t>
  </si>
  <si>
    <t>8401009157</t>
  </si>
  <si>
    <t>26371358</t>
  </si>
  <si>
    <t>Краснотуранское РМПП ЖКХ</t>
  </si>
  <si>
    <t>2422000884</t>
  </si>
  <si>
    <t>242201001</t>
  </si>
  <si>
    <t>30405568</t>
  </si>
  <si>
    <t>ООО "КЭСКО"</t>
  </si>
  <si>
    <t>2466229600</t>
  </si>
  <si>
    <t>30794705</t>
  </si>
  <si>
    <t>КГБУЗ ККПТД №1</t>
  </si>
  <si>
    <t>2464008420</t>
  </si>
  <si>
    <t>30866973</t>
  </si>
  <si>
    <t>ООО "Гарант"</t>
  </si>
  <si>
    <t>2440007829</t>
  </si>
  <si>
    <t>28821786</t>
  </si>
  <si>
    <t>МУП Нижнеингашского района "Альянс"</t>
  </si>
  <si>
    <t>2428004003</t>
  </si>
  <si>
    <t>26371438</t>
  </si>
  <si>
    <t>МУП "ЖКХ Назаровского района"</t>
  </si>
  <si>
    <t>2456009853</t>
  </si>
  <si>
    <t>26499382</t>
  </si>
  <si>
    <t>ООО "Промтеплоэнерго"</t>
  </si>
  <si>
    <t>2456011468</t>
  </si>
  <si>
    <t>26371430</t>
  </si>
  <si>
    <t>МУП "ППЖКХ № 5 п. Стрелка"</t>
  </si>
  <si>
    <t>2454000661</t>
  </si>
  <si>
    <t>26442349</t>
  </si>
  <si>
    <t>МП ЭМР "Байкитэнерго"</t>
  </si>
  <si>
    <t>8802000955</t>
  </si>
  <si>
    <t>880201001</t>
  </si>
  <si>
    <t>240701001</t>
  </si>
  <si>
    <t>26499264</t>
  </si>
  <si>
    <t>ООО "ЖКХ Абанского района"</t>
  </si>
  <si>
    <t>2401004101</t>
  </si>
  <si>
    <t>26503208</t>
  </si>
  <si>
    <t>ООО ЖКК Солянский</t>
  </si>
  <si>
    <t>2448005206</t>
  </si>
  <si>
    <t>26379369</t>
  </si>
  <si>
    <t>ООО "Теплосбыт"</t>
  </si>
  <si>
    <t>2405415832</t>
  </si>
  <si>
    <t>240541001</t>
  </si>
  <si>
    <t>26371441</t>
  </si>
  <si>
    <t>МУП "Красносопкинское ЖКХ"</t>
  </si>
  <si>
    <t>2456009998</t>
  </si>
  <si>
    <t>26815563</t>
  </si>
  <si>
    <t>ООО "Краснокаменские энергосети"</t>
  </si>
  <si>
    <t>2423011350</t>
  </si>
  <si>
    <t>26769136</t>
  </si>
  <si>
    <t>ООО "Тепловые сети"</t>
  </si>
  <si>
    <t>2429002810</t>
  </si>
  <si>
    <t>242901001</t>
  </si>
  <si>
    <t>28828688</t>
  </si>
  <si>
    <t>ООО "СКС"</t>
  </si>
  <si>
    <t>2463212510</t>
  </si>
  <si>
    <t>30394871</t>
  </si>
  <si>
    <t>КГБПОУ "ТЕХНИКУМ ГОРНЫХ РАЗРАБОТОК ИМЕНИ В.П.АСТАФЬЕВА"</t>
  </si>
  <si>
    <t>2448001466</t>
  </si>
  <si>
    <t>26442583</t>
  </si>
  <si>
    <t>ООО "Имбеж"</t>
  </si>
  <si>
    <t>2430003173</t>
  </si>
  <si>
    <t>26619052</t>
  </si>
  <si>
    <t>ООО ЖКХ "Приморье"</t>
  </si>
  <si>
    <t>2403007059</t>
  </si>
  <si>
    <t>240301001</t>
  </si>
  <si>
    <t>26371377</t>
  </si>
  <si>
    <t>ООО "Канифольнинский коммунальный комплекс"</t>
  </si>
  <si>
    <t>2428004780</t>
  </si>
  <si>
    <t>26320156</t>
  </si>
  <si>
    <t>ОАО "Красцветмет"</t>
  </si>
  <si>
    <t>2451000818</t>
  </si>
  <si>
    <t>997550001</t>
  </si>
  <si>
    <t>246901001</t>
  </si>
  <si>
    <t>28942268</t>
  </si>
  <si>
    <t>ООО "ВанавараЭнергоком"</t>
  </si>
  <si>
    <t>7701972840</t>
  </si>
  <si>
    <t>247001001</t>
  </si>
  <si>
    <t>26445111</t>
  </si>
  <si>
    <t>ПАО "Юнипро"</t>
  </si>
  <si>
    <t>245902002</t>
  </si>
  <si>
    <t>28458971</t>
  </si>
  <si>
    <t>ООО "Ирбейский коммунальный комплекс"</t>
  </si>
  <si>
    <t>2416006052</t>
  </si>
  <si>
    <t>30438669</t>
  </si>
  <si>
    <t>КГАУ СО «Маганский психоневрологический интернат»</t>
  </si>
  <si>
    <t>2404015006</t>
  </si>
  <si>
    <t>28458869</t>
  </si>
  <si>
    <t>Березовский  филиал ГП "КрайДЭО"</t>
  </si>
  <si>
    <t>2454013163</t>
  </si>
  <si>
    <t>26440820</t>
  </si>
  <si>
    <t>ООО "Каратузский Тепло Водо Канал"</t>
  </si>
  <si>
    <t>2419005466</t>
  </si>
  <si>
    <t>241901001</t>
  </si>
  <si>
    <t>26440770</t>
  </si>
  <si>
    <t>ООО "Коммунальщик" Канский район</t>
  </si>
  <si>
    <t>2450024774</t>
  </si>
  <si>
    <t>26824651</t>
  </si>
  <si>
    <t>Красноярская дирекция по тепловодоснабжению</t>
  </si>
  <si>
    <t>246645014</t>
  </si>
  <si>
    <t>30870094</t>
  </si>
  <si>
    <t>ООО "ЖКХ Чечеульское"</t>
  </si>
  <si>
    <t>2450031637</t>
  </si>
  <si>
    <t>28496259</t>
  </si>
  <si>
    <t>ООО "ЭлТЭК"</t>
  </si>
  <si>
    <t>2460207047</t>
  </si>
  <si>
    <t>30798147</t>
  </si>
  <si>
    <t>ООО "Назаровская теплотранспортная компания"</t>
  </si>
  <si>
    <t>2460096464</t>
  </si>
  <si>
    <t>28030380</t>
  </si>
  <si>
    <t>ООО "Жилье"</t>
  </si>
  <si>
    <t>2407062290</t>
  </si>
  <si>
    <t>27796516</t>
  </si>
  <si>
    <t>АО "Назаровская ГРЭС"</t>
  </si>
  <si>
    <t>2460237901</t>
  </si>
  <si>
    <t>242401001</t>
  </si>
  <si>
    <t>26558537</t>
  </si>
  <si>
    <t>МУП г. Минусинска "Минусинское городское хозяйство"</t>
  </si>
  <si>
    <t>2455029568</t>
  </si>
  <si>
    <t>27581274</t>
  </si>
  <si>
    <t>ООО "Вега"</t>
  </si>
  <si>
    <t>2458009841</t>
  </si>
  <si>
    <t>26371369</t>
  </si>
  <si>
    <t>ООО "Коммунальное хозяйство"</t>
  </si>
  <si>
    <t>2424005824</t>
  </si>
  <si>
    <t>26440804</t>
  </si>
  <si>
    <t>ООО "Браженский ЖЭК"</t>
  </si>
  <si>
    <t>2450024090</t>
  </si>
  <si>
    <t>26439096</t>
  </si>
  <si>
    <t>ООО "Крамз"</t>
  </si>
  <si>
    <t>2465043748</t>
  </si>
  <si>
    <t>28155914</t>
  </si>
  <si>
    <t>ООО "Северный город"</t>
  </si>
  <si>
    <t>2464106177</t>
  </si>
  <si>
    <t>26499632</t>
  </si>
  <si>
    <t>ЗАО "Искра"</t>
  </si>
  <si>
    <t>2439001597</t>
  </si>
  <si>
    <t>30394264</t>
  </si>
  <si>
    <t>ООО "Энергия"</t>
  </si>
  <si>
    <t>2411024040</t>
  </si>
  <si>
    <t>30867022</t>
  </si>
  <si>
    <t>ООО "Теплоэнергетик"</t>
  </si>
  <si>
    <t>2465129995</t>
  </si>
  <si>
    <t>28457697</t>
  </si>
  <si>
    <t>ООО "Стройводхоз"</t>
  </si>
  <si>
    <t>2450029557</t>
  </si>
  <si>
    <t>26379408</t>
  </si>
  <si>
    <t>ООО "Районное коммунальное хозяйство"</t>
  </si>
  <si>
    <t>2443031594</t>
  </si>
  <si>
    <t>26320148</t>
  </si>
  <si>
    <t>МУП "ЭС" г.Дивногорск</t>
  </si>
  <si>
    <t>2446001206</t>
  </si>
  <si>
    <t>244601001</t>
  </si>
  <si>
    <t>26501763</t>
  </si>
  <si>
    <t>ООО "Шиноремонтный завод"</t>
  </si>
  <si>
    <t>2460044402</t>
  </si>
  <si>
    <t>26503210</t>
  </si>
  <si>
    <t>ЗАО "Арефьевское"</t>
  </si>
  <si>
    <t>2450012909</t>
  </si>
  <si>
    <t>26500188</t>
  </si>
  <si>
    <t>ООО "Первомайское ЖКХ"</t>
  </si>
  <si>
    <t>2426003903</t>
  </si>
  <si>
    <t>26503218</t>
  </si>
  <si>
    <t>АО "Тубинск"</t>
  </si>
  <si>
    <t>2422392039</t>
  </si>
  <si>
    <t>27463574</t>
  </si>
  <si>
    <t>ООО "Технополис"</t>
  </si>
  <si>
    <t>2452026520</t>
  </si>
  <si>
    <t>27406055</t>
  </si>
  <si>
    <t>ООО "Аэропорт Емельяново"</t>
  </si>
  <si>
    <t>2460213509</t>
  </si>
  <si>
    <t>28536530</t>
  </si>
  <si>
    <t>ООО «Теплосеть»</t>
  </si>
  <si>
    <t>4701005692</t>
  </si>
  <si>
    <t>28152580</t>
  </si>
  <si>
    <t>ООО "ЖКХ ЛДК №1"</t>
  </si>
  <si>
    <t>2454022810</t>
  </si>
  <si>
    <t>30855325</t>
  </si>
  <si>
    <t>ООО «ТЭК 45»</t>
  </si>
  <si>
    <t>2453020070</t>
  </si>
  <si>
    <t>26442597</t>
  </si>
  <si>
    <t>ООО "Стратегия Норд"</t>
  </si>
  <si>
    <t>2454017506</t>
  </si>
  <si>
    <t>26320152</t>
  </si>
  <si>
    <t>АО "Русал Ачинск"</t>
  </si>
  <si>
    <t>2443005570</t>
  </si>
  <si>
    <t>30394860</t>
  </si>
  <si>
    <t>ОАО Красноярскнефтепродукт филиал Рыбинский</t>
  </si>
  <si>
    <t>2460002949</t>
  </si>
  <si>
    <t>244802001</t>
  </si>
  <si>
    <t>26439323</t>
  </si>
  <si>
    <t>АО "Ачинский НПЗ ВНК"</t>
  </si>
  <si>
    <t>2443000518</t>
  </si>
  <si>
    <t>28507563</t>
  </si>
  <si>
    <t>ООО "Авангард"</t>
  </si>
  <si>
    <t>2435006308</t>
  </si>
  <si>
    <t>26370721</t>
  </si>
  <si>
    <t>АО "Енисейская ТГК (ТГК-13)"</t>
  </si>
  <si>
    <t>1901067718</t>
  </si>
  <si>
    <t>26371340</t>
  </si>
  <si>
    <t>ООО "Жилбытсервис"</t>
  </si>
  <si>
    <t>2405415543</t>
  </si>
  <si>
    <t>28828307</t>
  </si>
  <si>
    <t>МУП "ЖКХ" Минусинского района</t>
  </si>
  <si>
    <t>2455035064</t>
  </si>
  <si>
    <t>26628590</t>
  </si>
  <si>
    <t>АО «Транснефть - Западная Сибирь»</t>
  </si>
  <si>
    <t>246643002</t>
  </si>
  <si>
    <t>26442552</t>
  </si>
  <si>
    <t>ООО "Ритм"</t>
  </si>
  <si>
    <t>2430003247</t>
  </si>
  <si>
    <t>28860749</t>
  </si>
  <si>
    <t>ООО "Енисейэнергоком"</t>
  </si>
  <si>
    <t>2447012666</t>
  </si>
  <si>
    <t>30394103</t>
  </si>
  <si>
    <t>ООО "Агинское масло"</t>
  </si>
  <si>
    <t>2433004496</t>
  </si>
  <si>
    <t>26442537</t>
  </si>
  <si>
    <t>МУП "Сахаптинское ЖКХ"</t>
  </si>
  <si>
    <t>2456011683</t>
  </si>
  <si>
    <t>28932286</t>
  </si>
  <si>
    <t>ООО УК Богучанжилкомхоз</t>
  </si>
  <si>
    <t>2407061346</t>
  </si>
  <si>
    <t>30396636</t>
  </si>
  <si>
    <t>ООО "КраМЗ-Инструмент"</t>
  </si>
  <si>
    <t>2465039396</t>
  </si>
  <si>
    <t>26501300</t>
  </si>
  <si>
    <t>ООО Рыбинский КК</t>
  </si>
  <si>
    <t>2448005277</t>
  </si>
  <si>
    <t>26621021</t>
  </si>
  <si>
    <t>ООО "Тепловик 2"</t>
  </si>
  <si>
    <t>2413006167</t>
  </si>
  <si>
    <t>30877331</t>
  </si>
  <si>
    <t>ООО "Агломерат"</t>
  </si>
  <si>
    <t>2426005019</t>
  </si>
  <si>
    <t>26501769</t>
  </si>
  <si>
    <t>ООО "КрасТЭК"</t>
  </si>
  <si>
    <t>2460062553</t>
  </si>
  <si>
    <t>30396854</t>
  </si>
  <si>
    <t>ООО "Восточно-сибирские коммунальные системы"</t>
  </si>
  <si>
    <t>2465279302</t>
  </si>
  <si>
    <t>28812153</t>
  </si>
  <si>
    <t>ГП КК "Центр развития коммунального комплекса"</t>
  </si>
  <si>
    <t>2460050766</t>
  </si>
  <si>
    <t>30844354</t>
  </si>
  <si>
    <t>ООО "ТуруханскЭнергоком"</t>
  </si>
  <si>
    <t>2437005236</t>
  </si>
  <si>
    <t>30388753</t>
  </si>
  <si>
    <t>ООО "Крайснабсбыт"</t>
  </si>
  <si>
    <t>2466126517</t>
  </si>
  <si>
    <t>28030531</t>
  </si>
  <si>
    <t>КГБУ СО «Дзержинский психоневрологический интернат»</t>
  </si>
  <si>
    <t>2410001361</t>
  </si>
  <si>
    <t>26439101</t>
  </si>
  <si>
    <t>АО "Красмаш"</t>
  </si>
  <si>
    <t>2462206345</t>
  </si>
  <si>
    <t>997850001</t>
  </si>
  <si>
    <t>26442371</t>
  </si>
  <si>
    <t>ООО "Золотой век"</t>
  </si>
  <si>
    <t>2459010960</t>
  </si>
  <si>
    <t>26620517</t>
  </si>
  <si>
    <t>МУП "Коммунальщик"</t>
  </si>
  <si>
    <t>2429002760</t>
  </si>
  <si>
    <t>27796551</t>
  </si>
  <si>
    <t>АО "Красноярская ТЭЦ-1"</t>
  </si>
  <si>
    <t>2460237926</t>
  </si>
  <si>
    <t>26501804</t>
  </si>
  <si>
    <t>ОАО Енисейская сплавная контора</t>
  </si>
  <si>
    <t>2454003341</t>
  </si>
  <si>
    <t>26501765</t>
  </si>
  <si>
    <t>ООО "Красноярский цемент"</t>
  </si>
  <si>
    <t>2464054271</t>
  </si>
  <si>
    <t>30876467</t>
  </si>
  <si>
    <t>АО "КЖБМК"</t>
  </si>
  <si>
    <t>2462012251</t>
  </si>
  <si>
    <t>30914568</t>
  </si>
  <si>
    <t>ООО "Сибирский ТеплоЭнергетический Комплекс"</t>
  </si>
  <si>
    <t>2426005386</t>
  </si>
  <si>
    <t>30852603</t>
  </si>
  <si>
    <t>ООО «Назаровское ГМНУ»</t>
  </si>
  <si>
    <t>3816006147</t>
  </si>
  <si>
    <t>26760283</t>
  </si>
  <si>
    <t>ООО УК Сервис</t>
  </si>
  <si>
    <t>2426004826</t>
  </si>
  <si>
    <t>26439113</t>
  </si>
  <si>
    <t>ФГУП ПО Красноярский химический комбинат "Енисей"</t>
  </si>
  <si>
    <t>2451000046</t>
  </si>
  <si>
    <t>26558541</t>
  </si>
  <si>
    <t>ООО "Жилпрогресс-1"</t>
  </si>
  <si>
    <t>2424007395</t>
  </si>
  <si>
    <t>28461582</t>
  </si>
  <si>
    <t>МУП ЖКХ "Солонцы"</t>
  </si>
  <si>
    <t>2411022967</t>
  </si>
  <si>
    <t>27233739</t>
  </si>
  <si>
    <t>МУП сельского поселения Караул "Коммунальщик"</t>
  </si>
  <si>
    <t>8404010136</t>
  </si>
  <si>
    <t>840401001</t>
  </si>
  <si>
    <t>26440636</t>
  </si>
  <si>
    <t>МУП "ЖКС" Шуваево</t>
  </si>
  <si>
    <t>2411016628</t>
  </si>
  <si>
    <t>28822121</t>
  </si>
  <si>
    <t>ООО "Лагуна"</t>
  </si>
  <si>
    <t>2440004803</t>
  </si>
  <si>
    <t>26371381</t>
  </si>
  <si>
    <t>МУП "Толстомысенское ПП ЖКХ"</t>
  </si>
  <si>
    <t>2429002263</t>
  </si>
  <si>
    <t>26557483</t>
  </si>
  <si>
    <t>МУП ЖКХ Нижне-Есауловское</t>
  </si>
  <si>
    <t>2424006715</t>
  </si>
  <si>
    <t>30396877</t>
  </si>
  <si>
    <t>МУП "ЖКК ВОЗНЕСЕНСКОГО СЕЛЬСОВЕТА"</t>
  </si>
  <si>
    <t>2404017885</t>
  </si>
  <si>
    <t>30394287</t>
  </si>
  <si>
    <t>ООО "Скиф"</t>
  </si>
  <si>
    <t>2469002502</t>
  </si>
  <si>
    <t>27581008</t>
  </si>
  <si>
    <t>ООО "КоммунСтройСервис"</t>
  </si>
  <si>
    <t>2409000116</t>
  </si>
  <si>
    <t>880101001</t>
  </si>
  <si>
    <t>27796419</t>
  </si>
  <si>
    <t>АО "Красноярская теплотранспортная компания"</t>
  </si>
  <si>
    <t>2460237933</t>
  </si>
  <si>
    <t>26371346</t>
  </si>
  <si>
    <t>МУП Емельяновского района "Коммунальщик"</t>
  </si>
  <si>
    <t>2411013137</t>
  </si>
  <si>
    <t>26371339</t>
  </si>
  <si>
    <t>ООО "Коммунсервис"</t>
  </si>
  <si>
    <t>2405415102</t>
  </si>
  <si>
    <t>240501001</t>
  </si>
  <si>
    <t>30870364</t>
  </si>
  <si>
    <t>ООО "Кровтэкс"</t>
  </si>
  <si>
    <t>2452026311</t>
  </si>
  <si>
    <t>30892353</t>
  </si>
  <si>
    <t>ООО "Новые технологии и коммуникации"</t>
  </si>
  <si>
    <t>2423012956</t>
  </si>
  <si>
    <t>26371423</t>
  </si>
  <si>
    <t>Химический завод - филиал АО  "Красноярский машиностроительный завод"</t>
  </si>
  <si>
    <t>245243001</t>
  </si>
  <si>
    <t>30844102</t>
  </si>
  <si>
    <t>ООО "Гляденское хлебоприемное"</t>
  </si>
  <si>
    <t>2427001578</t>
  </si>
  <si>
    <t>26501668</t>
  </si>
  <si>
    <t>ООО Теплосервис</t>
  </si>
  <si>
    <t>2450025753</t>
  </si>
  <si>
    <t>30876897</t>
  </si>
  <si>
    <t>ООО "Феникс"</t>
  </si>
  <si>
    <t>2465145130</t>
  </si>
  <si>
    <t>26320127</t>
  </si>
  <si>
    <t>ООО "Красноярский жилищно-коммунальный комплекс"</t>
  </si>
  <si>
    <t>2466114215</t>
  </si>
  <si>
    <t>26371405</t>
  </si>
  <si>
    <t>ЗАО "Промэнерго"</t>
  </si>
  <si>
    <t>2443022857</t>
  </si>
  <si>
    <t>26320174</t>
  </si>
  <si>
    <t>Красноярский научный центр СО РАН</t>
  </si>
  <si>
    <t>2463002263</t>
  </si>
  <si>
    <t>26501775</t>
  </si>
  <si>
    <t>ООО "ФармЭнерго"</t>
  </si>
  <si>
    <t>2464215761</t>
  </si>
  <si>
    <t>26371456</t>
  </si>
  <si>
    <t>ОАО Красноярскнефтепродукт филиал Восточный</t>
  </si>
  <si>
    <t>26501777</t>
  </si>
  <si>
    <t>ООО "Энергоцентр"</t>
  </si>
  <si>
    <t>2464104691</t>
  </si>
  <si>
    <t>28979768</t>
  </si>
  <si>
    <t>ООО «Управление Ресурсами»</t>
  </si>
  <si>
    <t>2411025397</t>
  </si>
  <si>
    <t>27970756</t>
  </si>
  <si>
    <t>ООО Агрокомплект</t>
  </si>
  <si>
    <t>2465273090</t>
  </si>
  <si>
    <t>30892303</t>
  </si>
  <si>
    <t>АО "Норильсктрансгаз"</t>
  </si>
  <si>
    <t>2457081355</t>
  </si>
  <si>
    <t>30345694</t>
  </si>
  <si>
    <t>ООО "Астрон"</t>
  </si>
  <si>
    <t>2465120880</t>
  </si>
  <si>
    <t>30394875</t>
  </si>
  <si>
    <t>ООО "ТЕПЛОГЕНЕРАЦИЯ"</t>
  </si>
  <si>
    <t>2465126264</t>
  </si>
  <si>
    <t>26442330</t>
  </si>
  <si>
    <t>МП ЭМР "Илимпийские теплосети"</t>
  </si>
  <si>
    <t>8801011048</t>
  </si>
  <si>
    <t>28054332</t>
  </si>
  <si>
    <t>ООО "Красноярская Сетевая Компания"</t>
  </si>
  <si>
    <t>2461215594</t>
  </si>
  <si>
    <t>246101001</t>
  </si>
  <si>
    <t>26501656</t>
  </si>
  <si>
    <t>ЗАО Разрез Канский</t>
  </si>
  <si>
    <t>2450024566</t>
  </si>
  <si>
    <t>26499386</t>
  </si>
  <si>
    <t>ОАО Птицефабрика Заря</t>
  </si>
  <si>
    <t>2411015247</t>
  </si>
  <si>
    <t>30876429</t>
  </si>
  <si>
    <t>ООО "Лессервис"</t>
  </si>
  <si>
    <t>2407065380</t>
  </si>
  <si>
    <t>27580577</t>
  </si>
  <si>
    <t>МУП УК ЖКХ "Агинское"</t>
  </si>
  <si>
    <t>2433004168</t>
  </si>
  <si>
    <t>26440727</t>
  </si>
  <si>
    <t>ООО "Казачинский теплоэнергокомплекс"</t>
  </si>
  <si>
    <t>2417002981</t>
  </si>
  <si>
    <t>241701001</t>
  </si>
  <si>
    <t>26499641</t>
  </si>
  <si>
    <t>ООО Тепло-Сбыт-Сервис</t>
  </si>
  <si>
    <t>2450012842</t>
  </si>
  <si>
    <t>243401001</t>
  </si>
  <si>
    <t>26642168</t>
  </si>
  <si>
    <t>ООО "Племзавод "Таежный"</t>
  </si>
  <si>
    <t>2435006435</t>
  </si>
  <si>
    <t>30396331</t>
  </si>
  <si>
    <t>ООО "Красноярскэнергоуголь"</t>
  </si>
  <si>
    <t>2460245660</t>
  </si>
  <si>
    <t>30877304</t>
  </si>
  <si>
    <t>ООО "Кратэк-Инвест"</t>
  </si>
  <si>
    <t>2424007652</t>
  </si>
  <si>
    <t>26371386</t>
  </si>
  <si>
    <t>МУП "УКК" Северо-Енисейского района"</t>
  </si>
  <si>
    <t>2434001177</t>
  </si>
  <si>
    <t>28459149</t>
  </si>
  <si>
    <t>2463008931</t>
  </si>
  <si>
    <t>26500186</t>
  </si>
  <si>
    <t>МУП ЖКХ Машуковский</t>
  </si>
  <si>
    <t>2426004128</t>
  </si>
  <si>
    <t>30345688</t>
  </si>
  <si>
    <t>2465121315</t>
  </si>
  <si>
    <t>30849939</t>
  </si>
  <si>
    <t>ООО "ЖКХ Ужурского района"</t>
  </si>
  <si>
    <t>2439008377</t>
  </si>
  <si>
    <t>28903631</t>
  </si>
  <si>
    <t>МУП "Теплоком"</t>
  </si>
  <si>
    <t>2433004471</t>
  </si>
  <si>
    <t>26763092</t>
  </si>
  <si>
    <t>2426004713</t>
  </si>
  <si>
    <t>30877337</t>
  </si>
  <si>
    <t>КГБУ СО "Специальный дом-интернат "Саянский"</t>
  </si>
  <si>
    <t>2433001495</t>
  </si>
  <si>
    <t>26442458</t>
  </si>
  <si>
    <t>ФГУ "Комбинат "Ангара" Росрезерва</t>
  </si>
  <si>
    <t>2423005532</t>
  </si>
  <si>
    <t>26619114</t>
  </si>
  <si>
    <t>ОАО "Птицефабрика Бархатовская"</t>
  </si>
  <si>
    <t>2404007196</t>
  </si>
  <si>
    <t>26619041</t>
  </si>
  <si>
    <t>АО "Санаторий "Красноярское Загорье"</t>
  </si>
  <si>
    <t>2403001924</t>
  </si>
  <si>
    <t>28458903</t>
  </si>
  <si>
    <t>МБУЗ "Ирбейская ЦРБ"</t>
  </si>
  <si>
    <t>2416002065</t>
  </si>
  <si>
    <t>26502719</t>
  </si>
  <si>
    <t>Решотинский шпалопропиточный завод - филиал АО "ТрансВудСервис"</t>
  </si>
  <si>
    <t>7708670340</t>
  </si>
  <si>
    <t>242802001</t>
  </si>
  <si>
    <t>27995712</t>
  </si>
  <si>
    <t>МУП "РТЭК"</t>
  </si>
  <si>
    <t>2444001602</t>
  </si>
  <si>
    <t>26442617</t>
  </si>
  <si>
    <t>ООО "Энергопром"</t>
  </si>
  <si>
    <t>2449002945</t>
  </si>
  <si>
    <t>244901001</t>
  </si>
  <si>
    <t>26558630</t>
  </si>
  <si>
    <t>МУП "Сибсервис"</t>
  </si>
  <si>
    <t>2428005222</t>
  </si>
  <si>
    <t>ООО "Универсал"</t>
  </si>
  <si>
    <t>30357098</t>
  </si>
  <si>
    <t>ООО "Емельяновский коммунальный комплекс"</t>
  </si>
  <si>
    <t>2411025044</t>
  </si>
  <si>
    <t>27584979</t>
  </si>
  <si>
    <t>Енисейский филиал Пассажирского вагоннного депо Красноярск АО "Федеральная  пассажирская компания"</t>
  </si>
  <si>
    <t>7708709686</t>
  </si>
  <si>
    <t>246043001</t>
  </si>
  <si>
    <t>26371427</t>
  </si>
  <si>
    <t>МУП тепловых сетей г.Зеленогорска</t>
  </si>
  <si>
    <t>2453000242</t>
  </si>
  <si>
    <t>26371424</t>
  </si>
  <si>
    <t>ФГУП " Горно-химический комбинат"</t>
  </si>
  <si>
    <t>2452000401</t>
  </si>
  <si>
    <t>Абанский муниципальный район</t>
  </si>
  <si>
    <t>Абанский сельсовет</t>
  </si>
  <si>
    <t>04601401</t>
  </si>
  <si>
    <t>Апано-Ключинский сельсовет</t>
  </si>
  <si>
    <t>04601402</t>
  </si>
  <si>
    <t>Березовский сельсовет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</si>
  <si>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</si>
  <si>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</si>
  <si>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</si>
  <si>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</si>
  <si>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</si>
  <si>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</si>
  <si>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</si>
  <si>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</si>
  <si>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</si>
  <si>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</si>
  <si>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</si>
  <si>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Петропавловский сельсовет</t>
  </si>
  <si>
    <t>04601428</t>
  </si>
  <si>
    <t>Покатеевский сельсовет</t>
  </si>
  <si>
    <t>04601425</t>
  </si>
  <si>
    <t>Покровский сельсовет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</si>
  <si>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</si>
  <si>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</si>
  <si>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</si>
  <si>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</si>
  <si>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</si>
  <si>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</si>
  <si>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</si>
  <si>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</si>
  <si>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</si>
  <si>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</si>
  <si>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</si>
  <si>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Ачинский муниципальный район</t>
  </si>
  <si>
    <t>Белоярское</t>
  </si>
  <si>
    <t>04603402</t>
  </si>
  <si>
    <t>Горное</t>
  </si>
  <si>
    <t>04603407</t>
  </si>
  <si>
    <t>Ключинское</t>
  </si>
  <si>
    <t>04603410</t>
  </si>
  <si>
    <t>Лапшихинское</t>
  </si>
  <si>
    <t>04603413</t>
  </si>
  <si>
    <t>Малиновское</t>
  </si>
  <si>
    <t>04603414</t>
  </si>
  <si>
    <t>Преображенское</t>
  </si>
  <si>
    <t>04603404</t>
  </si>
  <si>
    <t>Причулымское</t>
  </si>
  <si>
    <t>04603419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</si>
  <si>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</si>
  <si>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</si>
  <si>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</si>
  <si>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</si>
  <si>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</si>
  <si>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Большесырский сельсовет</t>
  </si>
  <si>
    <t>04604402</t>
  </si>
  <si>
    <t>Грузенский сельсовет</t>
  </si>
  <si>
    <t>04604403</t>
  </si>
  <si>
    <t>Еловское</t>
  </si>
  <si>
    <t>04604404</t>
  </si>
  <si>
    <t>Кожановское</t>
  </si>
  <si>
    <t>04604405</t>
  </si>
  <si>
    <t>Красненский сельсовет</t>
  </si>
  <si>
    <t>04604406</t>
  </si>
  <si>
    <t>Огурское</t>
  </si>
  <si>
    <t>04604407</t>
  </si>
  <si>
    <t>04604410</t>
  </si>
  <si>
    <t>04604413</t>
  </si>
  <si>
    <t>Ровненский сельсовет</t>
  </si>
  <si>
    <t>04604416</t>
  </si>
  <si>
    <t>Тюльковское</t>
  </si>
  <si>
    <t>04604419</t>
  </si>
  <si>
    <t>Черемушкинский сельсовет</t>
  </si>
  <si>
    <t>04604422</t>
  </si>
  <si>
    <t>Чистопольский сельсовет</t>
  </si>
  <si>
    <t>04604425</t>
  </si>
  <si>
    <t>поселок Балахта</t>
  </si>
  <si>
    <t>04604151</t>
  </si>
  <si>
    <t>Березовский муниципальный район</t>
  </si>
  <si>
    <t>Бархатовское</t>
  </si>
  <si>
    <t>04605402</t>
  </si>
  <si>
    <t>04605405</t>
  </si>
  <si>
    <t>Есаульское</t>
  </si>
  <si>
    <t>04605416</t>
  </si>
  <si>
    <t>Зыковское</t>
  </si>
  <si>
    <t>04605420</t>
  </si>
  <si>
    <t>Маганское</t>
  </si>
  <si>
    <t>04605425</t>
  </si>
  <si>
    <t>поселок Березовка</t>
  </si>
  <si>
    <t>04605151</t>
  </si>
  <si>
    <t>Бирилюсский муниципальный район</t>
  </si>
  <si>
    <t>Арефьевский сельсовет</t>
  </si>
  <si>
    <t>04606403</t>
  </si>
  <si>
    <t>Зачулымский сельсовет</t>
  </si>
  <si>
    <t>04606407</t>
  </si>
  <si>
    <t>Кирчиженский сельсовет</t>
  </si>
  <si>
    <t>04606428</t>
  </si>
  <si>
    <t>Малокетское</t>
  </si>
  <si>
    <t>04606408</t>
  </si>
  <si>
    <t>Маталасский сельсовет</t>
  </si>
  <si>
    <t>04606410</t>
  </si>
  <si>
    <t>Новобирилюсское</t>
  </si>
  <si>
    <t>04606416</t>
  </si>
  <si>
    <t>Орловский сельсовет</t>
  </si>
  <si>
    <t>04606419</t>
  </si>
  <si>
    <t>Полевской сельсовет</t>
  </si>
  <si>
    <t>04606422</t>
  </si>
  <si>
    <t>Проточенский сельсовет</t>
  </si>
  <si>
    <t>04606425</t>
  </si>
  <si>
    <t>Рассветовский сельсовет</t>
  </si>
  <si>
    <t>04606430</t>
  </si>
  <si>
    <t>Суриковское</t>
  </si>
  <si>
    <t>04606426</t>
  </si>
  <si>
    <t>Боготольский муниципальный район</t>
  </si>
  <si>
    <t>Александровское</t>
  </si>
  <si>
    <t>04608402</t>
  </si>
  <si>
    <t>Боготольское</t>
  </si>
  <si>
    <t>04608404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</si>
  <si>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</si>
  <si>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</si>
  <si>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</si>
  <si>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</si>
  <si>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</si>
  <si>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</si>
  <si>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</si>
  <si>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</si>
  <si>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</si>
  <si>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</si>
  <si>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</si>
  <si>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</si>
  <si>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</si>
  <si>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Ангарское</t>
  </si>
  <si>
    <t>04609402</t>
  </si>
  <si>
    <t>Артюгинское</t>
  </si>
  <si>
    <t>04609404</t>
  </si>
  <si>
    <t>Белякинское</t>
  </si>
  <si>
    <t>04609407</t>
  </si>
  <si>
    <t>Богучанское</t>
  </si>
  <si>
    <t>04609410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</si>
  <si>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</si>
  <si>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</si>
  <si>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</si>
  <si>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</si>
  <si>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</si>
  <si>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</si>
  <si>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Межселенная территория Богучанского муниципального района, включающая д Заимка, д Каменка, д Прилуки</t>
  </si>
  <si>
    <t>04609702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</si>
  <si>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</si>
  <si>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</si>
  <si>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</si>
  <si>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</si>
  <si>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</si>
  <si>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</si>
  <si>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04609445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</si>
  <si>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</si>
  <si>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</si>
  <si>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</si>
  <si>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</si>
  <si>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</si>
  <si>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</si>
  <si>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</si>
  <si>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</si>
  <si>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</si>
  <si>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</si>
  <si>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</si>
  <si>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</si>
  <si>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</si>
  <si>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</si>
  <si>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Большемуртинский муниципальный район</t>
  </si>
  <si>
    <t>Айтатское</t>
  </si>
  <si>
    <t>04610402</t>
  </si>
  <si>
    <t>Бартатское</t>
  </si>
  <si>
    <t>04610404</t>
  </si>
  <si>
    <t>Верх-Казанское</t>
  </si>
  <si>
    <t>04610407</t>
  </si>
  <si>
    <t>04610410</t>
  </si>
  <si>
    <t>Ентаульское</t>
  </si>
  <si>
    <t>04610413</t>
  </si>
  <si>
    <t>Межовское</t>
  </si>
  <si>
    <t>04610416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</si>
  <si>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</si>
  <si>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</si>
  <si>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</si>
  <si>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</si>
  <si>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</si>
  <si>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</si>
  <si>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</si>
  <si>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</si>
  <si>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</si>
  <si>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</si>
  <si>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</si>
  <si>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</si>
  <si>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Большеулуйский муниципальный район</t>
  </si>
  <si>
    <t>04611402</t>
  </si>
  <si>
    <t>Бобровский сельсовет</t>
  </si>
  <si>
    <t>04611404</t>
  </si>
  <si>
    <t>Большеулуйское</t>
  </si>
  <si>
    <t>04611407</t>
  </si>
  <si>
    <t>Бычковский сельсовет</t>
  </si>
  <si>
    <t>04611410</t>
  </si>
  <si>
    <t>Кытатское</t>
  </si>
  <si>
    <t>04611419</t>
  </si>
  <si>
    <t>Новоеловский сельсовет</t>
  </si>
  <si>
    <t>04611413</t>
  </si>
  <si>
    <t>Новоникольский сельсовет</t>
  </si>
  <si>
    <t>04611422</t>
  </si>
  <si>
    <t>Сучковский сельсовет</t>
  </si>
  <si>
    <t>04611416</t>
  </si>
  <si>
    <t>Удачинский сельсовет</t>
  </si>
  <si>
    <t>04611425</t>
  </si>
  <si>
    <t>Город Ачинск</t>
  </si>
  <si>
    <t>04703000</t>
  </si>
  <si>
    <t>Город Боготол</t>
  </si>
  <si>
    <t>04706000</t>
  </si>
  <si>
    <t>Город Бородино</t>
  </si>
  <si>
    <t>04707000</t>
  </si>
  <si>
    <t>Город Дивногорск</t>
  </si>
  <si>
    <t>04709000</t>
  </si>
  <si>
    <t>Город Енисейск</t>
  </si>
  <si>
    <t>04712000</t>
  </si>
  <si>
    <t>Город Канск</t>
  </si>
  <si>
    <t>04720000</t>
  </si>
  <si>
    <t>Город Красноярск</t>
  </si>
  <si>
    <t>04701000</t>
  </si>
  <si>
    <t>Город Лесосибирск</t>
  </si>
  <si>
    <t>04722000</t>
  </si>
  <si>
    <t>Город Минусинск</t>
  </si>
  <si>
    <t>04723000</t>
  </si>
  <si>
    <t>Город Назарово</t>
  </si>
  <si>
    <t>04726000</t>
  </si>
  <si>
    <t>Город Норильск</t>
  </si>
  <si>
    <t>04729000</t>
  </si>
  <si>
    <t>Город Сосновоборск</t>
  </si>
  <si>
    <t>04733000</t>
  </si>
  <si>
    <t>Город Шарыпово</t>
  </si>
  <si>
    <t>04740000</t>
  </si>
  <si>
    <t>Дзержинский район</t>
  </si>
  <si>
    <t>Александро-Ершинский сельсовет</t>
  </si>
  <si>
    <t>04613402</t>
  </si>
  <si>
    <t>Денисовский сельсовет</t>
  </si>
  <si>
    <t>04613409</t>
  </si>
  <si>
    <t>Дзержинское</t>
  </si>
  <si>
    <t>04613410</t>
  </si>
  <si>
    <t>Курайский сельсовет</t>
  </si>
  <si>
    <t>04613416</t>
  </si>
  <si>
    <t>Михайловское</t>
  </si>
  <si>
    <t>04613419</t>
  </si>
  <si>
    <t>Нижнетанайский сельсовет</t>
  </si>
  <si>
    <t>04613422</t>
  </si>
  <si>
    <t>04613425</t>
  </si>
  <si>
    <t>Шеломковский сельсовет</t>
  </si>
  <si>
    <t>04613431</t>
  </si>
  <si>
    <t>Емельяновский муниципальный район</t>
  </si>
  <si>
    <t>Гаревский сельсовет</t>
  </si>
  <si>
    <t>04614410</t>
  </si>
  <si>
    <t>04614413</t>
  </si>
  <si>
    <t>Зеледеевское</t>
  </si>
  <si>
    <t>04614418</t>
  </si>
  <si>
    <t>Мининское</t>
  </si>
  <si>
    <t>04614428</t>
  </si>
  <si>
    <t>Михайловский сельсовет</t>
  </si>
  <si>
    <t>04614431</t>
  </si>
  <si>
    <t>04614434</t>
  </si>
  <si>
    <t>Поселок Емельяново</t>
  </si>
  <si>
    <t>04614151</t>
  </si>
  <si>
    <t>Солонцовское</t>
  </si>
  <si>
    <t>04614437</t>
  </si>
  <si>
    <t>Тальское</t>
  </si>
  <si>
    <t>04614440</t>
  </si>
  <si>
    <t>Устюгское</t>
  </si>
  <si>
    <t>04614443</t>
  </si>
  <si>
    <t>Частоостровское</t>
  </si>
  <si>
    <t>04614446</t>
  </si>
  <si>
    <t>Шуваевское</t>
  </si>
  <si>
    <t>04614449</t>
  </si>
  <si>
    <t>Элитовское</t>
  </si>
  <si>
    <t>04614404</t>
  </si>
  <si>
    <t>поселок Памяти 13 Борцов</t>
  </si>
  <si>
    <t>04614156</t>
  </si>
  <si>
    <t>Енисейский муниципальный район</t>
  </si>
  <si>
    <t>Абалаковское</t>
  </si>
  <si>
    <t>04615402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</si>
  <si>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</si>
  <si>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</si>
  <si>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</si>
  <si>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</si>
  <si>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</si>
  <si>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</si>
  <si>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</si>
  <si>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</si>
  <si>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</si>
  <si>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</si>
  <si>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</si>
  <si>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</si>
  <si>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</si>
  <si>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</si>
  <si>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</si>
  <si>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</si>
  <si>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Маковский сельсовет</t>
  </si>
  <si>
    <t>04615419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</si>
  <si>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</si>
  <si>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</si>
  <si>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</si>
  <si>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</si>
  <si>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</si>
  <si>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</si>
  <si>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</si>
  <si>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</si>
  <si>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</si>
  <si>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</si>
  <si>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</si>
  <si>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</si>
  <si>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</si>
  <si>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</si>
  <si>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</si>
  <si>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</si>
  <si>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</si>
  <si>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</si>
  <si>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</si>
  <si>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</si>
  <si>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Сымский сельсовет</t>
  </si>
  <si>
    <t>04615449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</si>
  <si>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</si>
  <si>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</si>
  <si>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</si>
  <si>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</si>
  <si>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</si>
  <si>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</si>
  <si>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</si>
  <si>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</si>
  <si>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</si>
  <si>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</si>
  <si>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Ермаковский муниципальный район</t>
  </si>
  <si>
    <t>Араданский сельсовет</t>
  </si>
  <si>
    <t>04616402</t>
  </si>
  <si>
    <t>Верхнеусинское</t>
  </si>
  <si>
    <t>04616404</t>
  </si>
  <si>
    <t>Григорьевское</t>
  </si>
  <si>
    <t>04616407</t>
  </si>
  <si>
    <t>Ермаковское</t>
  </si>
  <si>
    <t>04616410</t>
  </si>
  <si>
    <t>Жеблахтинский сельсовет</t>
  </si>
  <si>
    <t>04616413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</si>
  <si>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</si>
  <si>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</si>
  <si>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</si>
  <si>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</si>
  <si>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</si>
  <si>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</si>
  <si>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</si>
  <si>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</si>
  <si>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</si>
  <si>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</si>
  <si>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</si>
  <si>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</si>
  <si>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</si>
  <si>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</si>
  <si>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</si>
  <si>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</si>
  <si>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</si>
  <si>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</si>
  <si>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ЗАТО город Железногорск</t>
  </si>
  <si>
    <t>04735000</t>
  </si>
  <si>
    <t>ЗАТО город Зеленогорск</t>
  </si>
  <si>
    <t>04737000</t>
  </si>
  <si>
    <t>ЗАТО поселок Солнечный</t>
  </si>
  <si>
    <t>04780000</t>
  </si>
  <si>
    <t>Идринский муниципальный раойон</t>
  </si>
  <si>
    <t>Большекнышинский сельсовет</t>
  </si>
  <si>
    <t>04617404</t>
  </si>
  <si>
    <t>Большесалбинский сельсовет</t>
  </si>
  <si>
    <t>04617407</t>
  </si>
  <si>
    <t>Большетелекский сельсовет</t>
  </si>
  <si>
    <t>04617410</t>
  </si>
  <si>
    <t>Большехабыкский сельсовет</t>
  </si>
  <si>
    <t>04617413</t>
  </si>
  <si>
    <t>Добромысловский сельсовет</t>
  </si>
  <si>
    <t>04617416</t>
  </si>
  <si>
    <t>Екатерининский сельсовет</t>
  </si>
  <si>
    <t>04617419</t>
  </si>
  <si>
    <t>Идринское</t>
  </si>
  <si>
    <t>04617422</t>
  </si>
  <si>
    <t>Курежский сельсовет</t>
  </si>
  <si>
    <t>04617423</t>
  </si>
  <si>
    <t>Майский сельсовет</t>
  </si>
  <si>
    <t>04617425</t>
  </si>
  <si>
    <t>Малохабыкский сельсовет</t>
  </si>
  <si>
    <t>04617426</t>
  </si>
  <si>
    <t>04617428</t>
  </si>
  <si>
    <t>Новоберезовский сельсовет</t>
  </si>
  <si>
    <t>04617429</t>
  </si>
  <si>
    <t>Новотроицкий сельсовет</t>
  </si>
  <si>
    <t>04617430</t>
  </si>
  <si>
    <t>Отрокский сельсовет</t>
  </si>
  <si>
    <t>04617437</t>
  </si>
  <si>
    <t>Романовский сельсовет</t>
  </si>
  <si>
    <t>04617440</t>
  </si>
  <si>
    <t>Центральный сельсовет</t>
  </si>
  <si>
    <t>04617450</t>
  </si>
  <si>
    <t>Иланский муниципальный район</t>
  </si>
  <si>
    <t>Далайский сельсовет</t>
  </si>
  <si>
    <t>04618402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</si>
  <si>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</si>
  <si>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</si>
  <si>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</si>
  <si>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</si>
  <si>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</si>
  <si>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</si>
  <si>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Новогородский сельсовет</t>
  </si>
  <si>
    <t>04618413</t>
  </si>
  <si>
    <t>Новониколаевское</t>
  </si>
  <si>
    <t>04618416</t>
  </si>
  <si>
    <t>Новопокровский сельсовет</t>
  </si>
  <si>
    <t>04618419</t>
  </si>
  <si>
    <t>Соколовский сельсовет</t>
  </si>
  <si>
    <t>04618422</t>
  </si>
  <si>
    <t>Южно-Александровское</t>
  </si>
  <si>
    <t>04618425</t>
  </si>
  <si>
    <t>город Иланский</t>
  </si>
  <si>
    <t>04618101</t>
  </si>
  <si>
    <t>Ирбейский муниципальный район</t>
  </si>
  <si>
    <t>Александровский сельсовет</t>
  </si>
  <si>
    <t>04619402</t>
  </si>
  <si>
    <t>04619404</t>
  </si>
  <si>
    <t>Верхнеуринское</t>
  </si>
  <si>
    <t>04619407</t>
  </si>
  <si>
    <t>04619410</t>
  </si>
  <si>
    <t>Изумрудновское</t>
  </si>
  <si>
    <t>04619411</t>
  </si>
  <si>
    <t>Ирбейское</t>
  </si>
  <si>
    <t>04619413</t>
  </si>
  <si>
    <t>Маловский сельсовет</t>
  </si>
  <si>
    <t>04619418</t>
  </si>
  <si>
    <t>Мельничное</t>
  </si>
  <si>
    <t>04619419</t>
  </si>
  <si>
    <t>04619422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</si>
  <si>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</si>
  <si>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</si>
  <si>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</si>
  <si>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</si>
  <si>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</si>
  <si>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</si>
  <si>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</si>
  <si>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</si>
  <si>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</si>
  <si>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</si>
  <si>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</si>
  <si>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</si>
  <si>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</si>
  <si>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</si>
  <si>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</si>
  <si>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</si>
  <si>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</si>
  <si>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Казачинский муниципальный район</t>
  </si>
  <si>
    <t>04620402</t>
  </si>
  <si>
    <t>Вороковский сельсовет</t>
  </si>
  <si>
    <t>04620404</t>
  </si>
  <si>
    <t>Галанинский сельсовет</t>
  </si>
  <si>
    <t>04620405</t>
  </si>
  <si>
    <t>Дудовский сельсовет</t>
  </si>
  <si>
    <t>04620407</t>
  </si>
  <si>
    <t>Захаровский сельсовет</t>
  </si>
  <si>
    <t>04620410</t>
  </si>
  <si>
    <t>Казачинское</t>
  </si>
  <si>
    <t>04620413</t>
  </si>
  <si>
    <t>Мокрушинский сельсовет</t>
  </si>
  <si>
    <t>04620419</t>
  </si>
  <si>
    <t>Момотовский сельсовет</t>
  </si>
  <si>
    <t>04620422</t>
  </si>
  <si>
    <t>04620424</t>
  </si>
  <si>
    <t>Отношенский сельсовет</t>
  </si>
  <si>
    <t>04620425</t>
  </si>
  <si>
    <t>Пятковский сельсовет</t>
  </si>
  <si>
    <t>04620428</t>
  </si>
  <si>
    <t>Рождественский сельсовет</t>
  </si>
  <si>
    <t>04620431</t>
  </si>
  <si>
    <t>Талажанский сельсовет</t>
  </si>
  <si>
    <t>04620434</t>
  </si>
  <si>
    <t>Канский муниципальный район</t>
  </si>
  <si>
    <t>Амонашенский сельсовет</t>
  </si>
  <si>
    <t>04621402</t>
  </si>
  <si>
    <t>Анцирское</t>
  </si>
  <si>
    <t>04621404</t>
  </si>
  <si>
    <t>Астафьевское</t>
  </si>
  <si>
    <t>04621407</t>
  </si>
  <si>
    <t>Большеуринское</t>
  </si>
  <si>
    <t>04621410</t>
  </si>
  <si>
    <t>Браженское</t>
  </si>
  <si>
    <t>04621413</t>
  </si>
  <si>
    <t>Верх-Амонашенское</t>
  </si>
  <si>
    <t>04621416</t>
  </si>
  <si>
    <t>Георгиевское</t>
  </si>
  <si>
    <t>04621419</t>
  </si>
  <si>
    <t>Краснокурышинский сельсовет</t>
  </si>
  <si>
    <t>04621422</t>
  </si>
  <si>
    <t>Мокрушинское</t>
  </si>
  <si>
    <t>04621425</t>
  </si>
  <si>
    <t>Рудянское</t>
  </si>
  <si>
    <t>04621431</t>
  </si>
  <si>
    <t>Сотниковское</t>
  </si>
  <si>
    <t>04621434</t>
  </si>
  <si>
    <t>Таеженское</t>
  </si>
  <si>
    <t>04621436</t>
  </si>
  <si>
    <t>Терское</t>
  </si>
  <si>
    <t>04621437</t>
  </si>
  <si>
    <t>Филимоновское</t>
  </si>
  <si>
    <t>04621438</t>
  </si>
  <si>
    <t>Чечеульское</t>
  </si>
  <si>
    <t>04621440</t>
  </si>
  <si>
    <t>Каратузский муниципальный район</t>
  </si>
  <si>
    <t>Амыльский сельсовет</t>
  </si>
  <si>
    <t>04622402</t>
  </si>
  <si>
    <t>Верхнекужебарское</t>
  </si>
  <si>
    <t>04622404</t>
  </si>
  <si>
    <t>Каратузское</t>
  </si>
  <si>
    <t>04622407</t>
  </si>
  <si>
    <t>Качульский сельсовет</t>
  </si>
  <si>
    <t>04622410</t>
  </si>
  <si>
    <t>Лебедевский сельсовет</t>
  </si>
  <si>
    <t>04622411</t>
  </si>
  <si>
    <t>Моторское</t>
  </si>
  <si>
    <t>04622413</t>
  </si>
  <si>
    <t>Нижнекужебарское</t>
  </si>
  <si>
    <t>04622416</t>
  </si>
  <si>
    <t>Нижнекурятский сельсовет</t>
  </si>
  <si>
    <t>04622419</t>
  </si>
  <si>
    <t>Сагайский сельсовет</t>
  </si>
  <si>
    <t>04622422</t>
  </si>
  <si>
    <t>Старокопский сельсовет</t>
  </si>
  <si>
    <t>04622425</t>
  </si>
  <si>
    <t>Таскинское</t>
  </si>
  <si>
    <t>04622428</t>
  </si>
  <si>
    <t>Таятский сельсовет</t>
  </si>
  <si>
    <t>04622431</t>
  </si>
  <si>
    <t>Уджейское</t>
  </si>
  <si>
    <t>04622432</t>
  </si>
  <si>
    <t>Черемушинское</t>
  </si>
  <si>
    <t>04622434</t>
  </si>
  <si>
    <t>Кежемский муниципальный район</t>
  </si>
  <si>
    <t>Город Кодинск</t>
  </si>
  <si>
    <t>04624101</t>
  </si>
  <si>
    <t>Заледеевское</t>
  </si>
  <si>
    <t>04624403</t>
  </si>
  <si>
    <t>Имбинское</t>
  </si>
  <si>
    <t>04624406</t>
  </si>
  <si>
    <t>Ирбинский сельсовет</t>
  </si>
  <si>
    <t>04624405</t>
  </si>
  <si>
    <t>Межселенная территория Кежемского муниципального района, включающая д Аксеново, п Болтурино</t>
  </si>
  <si>
    <t>04624701</t>
  </si>
  <si>
    <t>Недокурское</t>
  </si>
  <si>
    <t>04624407</t>
  </si>
  <si>
    <t>Тагарское</t>
  </si>
  <si>
    <t>04624412</t>
  </si>
  <si>
    <t>Таежинское</t>
  </si>
  <si>
    <t>04624416</t>
  </si>
  <si>
    <t>Яркинский сельсовет</t>
  </si>
  <si>
    <t>04624422</t>
  </si>
  <si>
    <t>Козульский муниципальный район</t>
  </si>
  <si>
    <t>Балахтонский сельсовет</t>
  </si>
  <si>
    <t>04626402</t>
  </si>
  <si>
    <t>Жуковское</t>
  </si>
  <si>
    <t>04626404</t>
  </si>
  <si>
    <t>Лазурненское</t>
  </si>
  <si>
    <t>04626409</t>
  </si>
  <si>
    <t>Новочернореченский сельсовет</t>
  </si>
  <si>
    <t>04626414</t>
  </si>
  <si>
    <t>Поселок Козулька</t>
  </si>
  <si>
    <t>04626151</t>
  </si>
  <si>
    <t>Шадринский сельсовет</t>
  </si>
  <si>
    <t>04626430</t>
  </si>
  <si>
    <t>поселок Новочернореченский</t>
  </si>
  <si>
    <t>04626154</t>
  </si>
  <si>
    <t>Краснотуранский муниципальный район</t>
  </si>
  <si>
    <t>Беллыкское</t>
  </si>
  <si>
    <t>04628404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</si>
  <si>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</si>
  <si>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</si>
  <si>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</si>
  <si>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</si>
  <si>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</si>
  <si>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</si>
  <si>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</si>
  <si>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</si>
  <si>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</si>
  <si>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</si>
  <si>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</si>
  <si>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</si>
  <si>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</si>
  <si>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</si>
  <si>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</si>
  <si>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Курагинский муниципальный район</t>
  </si>
  <si>
    <t>04630402</t>
  </si>
  <si>
    <t>Березовское</t>
  </si>
  <si>
    <t>04630404</t>
  </si>
  <si>
    <t>Брагинское</t>
  </si>
  <si>
    <t>04630407</t>
  </si>
  <si>
    <t>Детловское</t>
  </si>
  <si>
    <t>04630410</t>
  </si>
  <si>
    <t>Имисское</t>
  </si>
  <si>
    <t>04630416</t>
  </si>
  <si>
    <t>Кордовское</t>
  </si>
  <si>
    <t>04630419</t>
  </si>
  <si>
    <t>Кочергинское</t>
  </si>
  <si>
    <t>04630420</t>
  </si>
  <si>
    <t>Курское</t>
  </si>
  <si>
    <t>04630422</t>
  </si>
  <si>
    <t>Марининское</t>
  </si>
  <si>
    <t>04630413</t>
  </si>
  <si>
    <t>Можарское</t>
  </si>
  <si>
    <t>04630425</t>
  </si>
  <si>
    <t>Муринский сельсовет</t>
  </si>
  <si>
    <t>04630428</t>
  </si>
  <si>
    <t>Пойловское</t>
  </si>
  <si>
    <t>04630437</t>
  </si>
  <si>
    <t>Поселок Кошурниково</t>
  </si>
  <si>
    <t>04630153</t>
  </si>
  <si>
    <t>Поселок Курагино</t>
  </si>
  <si>
    <t>04630151</t>
  </si>
  <si>
    <t>Рощинское</t>
  </si>
  <si>
    <t>04630442</t>
  </si>
  <si>
    <t>Черемшанкское</t>
  </si>
  <si>
    <t>04630446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</si>
  <si>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</si>
  <si>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</si>
  <si>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</si>
  <si>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</si>
  <si>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</si>
  <si>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</si>
  <si>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Большая Ирба</t>
  </si>
  <si>
    <t>04630152</t>
  </si>
  <si>
    <t>поселок Краснокаменск</t>
  </si>
  <si>
    <t>04630154</t>
  </si>
  <si>
    <t>поселок Чибижек</t>
  </si>
  <si>
    <t>04630156</t>
  </si>
  <si>
    <t>Манский муниципальный район</t>
  </si>
  <si>
    <t>Выезжелогское</t>
  </si>
  <si>
    <t>04631404</t>
  </si>
  <si>
    <t>Камарчагское</t>
  </si>
  <si>
    <t>04631407</t>
  </si>
  <si>
    <t>04631408</t>
  </si>
  <si>
    <t>Кияйское</t>
  </si>
  <si>
    <t>04631410</t>
  </si>
  <si>
    <t>Колбинское</t>
  </si>
  <si>
    <t>04631413</t>
  </si>
  <si>
    <t>Нарвинское</t>
  </si>
  <si>
    <t>04631416</t>
  </si>
  <si>
    <t>Орешенский сельсовет</t>
  </si>
  <si>
    <t>04631419</t>
  </si>
  <si>
    <t>Первоманское</t>
  </si>
  <si>
    <t>04631421</t>
  </si>
  <si>
    <t>Степно-Баджейский сельсовет</t>
  </si>
  <si>
    <t>04631428</t>
  </si>
  <si>
    <t>Унгутское</t>
  </si>
  <si>
    <t>04631434</t>
  </si>
  <si>
    <t>Шалинское</t>
  </si>
  <si>
    <t>04631437</t>
  </si>
  <si>
    <t>Минусинский муниципальный район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</si>
  <si>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</si>
  <si>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</si>
  <si>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</si>
  <si>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</si>
  <si>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</si>
  <si>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</si>
  <si>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</si>
  <si>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</si>
  <si>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</si>
  <si>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</si>
  <si>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</si>
  <si>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</si>
  <si>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</si>
  <si>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</si>
  <si>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</si>
  <si>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</si>
  <si>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</si>
  <si>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</si>
  <si>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</si>
  <si>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</si>
  <si>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Тесинское</t>
  </si>
  <si>
    <t>04633402</t>
  </si>
  <si>
    <t>Тигрицкое</t>
  </si>
  <si>
    <t>04633425</t>
  </si>
  <si>
    <t>Шошинское</t>
  </si>
  <si>
    <t>04633432</t>
  </si>
  <si>
    <t>Мотыгинский муниципальный район</t>
  </si>
  <si>
    <t>Кирсантьевский сельсовет</t>
  </si>
  <si>
    <t>04635405</t>
  </si>
  <si>
    <t>Кулаковский сельсовет</t>
  </si>
  <si>
    <t>04635407</t>
  </si>
  <si>
    <t>Машуковское</t>
  </si>
  <si>
    <t>04635410</t>
  </si>
  <si>
    <t>Новоангарское</t>
  </si>
  <si>
    <t>04635412</t>
  </si>
  <si>
    <t>Орджоникидзевское</t>
  </si>
  <si>
    <t>04635413</t>
  </si>
  <si>
    <t>Партизанское</t>
  </si>
  <si>
    <t>04635416</t>
  </si>
  <si>
    <t>Первомайский сельсовет</t>
  </si>
  <si>
    <t>04635419</t>
  </si>
  <si>
    <t>Рыбинский сельсовет</t>
  </si>
  <si>
    <t>04635421</t>
  </si>
  <si>
    <t>поселок Мотыгино</t>
  </si>
  <si>
    <t>04635151</t>
  </si>
  <si>
    <t>поселок Раздолинск</t>
  </si>
  <si>
    <t>04635154</t>
  </si>
  <si>
    <t>поселок Южно-Енисейск</t>
  </si>
  <si>
    <t>04635157</t>
  </si>
  <si>
    <t>Назаровский муниципальный район</t>
  </si>
  <si>
    <t>Верхнеададымский сельсовет</t>
  </si>
  <si>
    <t>04637404</t>
  </si>
  <si>
    <t>Гляденское</t>
  </si>
  <si>
    <t>04637407</t>
  </si>
  <si>
    <t>Дороховское</t>
  </si>
  <si>
    <t>04637410</t>
  </si>
  <si>
    <t>Краснополянское</t>
  </si>
  <si>
    <t>04637431</t>
  </si>
  <si>
    <t>Красносопкинское</t>
  </si>
  <si>
    <t>04637413</t>
  </si>
  <si>
    <t>04637419</t>
  </si>
  <si>
    <t>Подсосенское</t>
  </si>
  <si>
    <t>04637422</t>
  </si>
  <si>
    <t>04637425</t>
  </si>
  <si>
    <t>Сахаптинское</t>
  </si>
  <si>
    <t>04637428</t>
  </si>
  <si>
    <t>Степное</t>
  </si>
  <si>
    <t>04637437</t>
  </si>
  <si>
    <t>Нижнеингашский муниципальный район</t>
  </si>
  <si>
    <t>04639402</t>
  </si>
  <si>
    <t>Верхнеингашский сельсовет</t>
  </si>
  <si>
    <t>04639404</t>
  </si>
  <si>
    <t>Ивановский сельсовет</t>
  </si>
  <si>
    <t>04639407</t>
  </si>
  <si>
    <t>Канифольнинское</t>
  </si>
  <si>
    <t>04639410</t>
  </si>
  <si>
    <t>Касьяновский сельсовет</t>
  </si>
  <si>
    <t>04639413</t>
  </si>
  <si>
    <t>Кучеровский сельсовет</t>
  </si>
  <si>
    <t>04639416</t>
  </si>
  <si>
    <t>Новоалександровский сельсовет</t>
  </si>
  <si>
    <t>04639422</t>
  </si>
  <si>
    <t>Павловский сельсовет</t>
  </si>
  <si>
    <t>04639428</t>
  </si>
  <si>
    <t>Поселок Нижняя Пойма</t>
  </si>
  <si>
    <t>04639154</t>
  </si>
  <si>
    <t>Поселок Поканаевка</t>
  </si>
  <si>
    <t>04639157</t>
  </si>
  <si>
    <t>Поселок Тинской</t>
  </si>
  <si>
    <t>04639160</t>
  </si>
  <si>
    <t>04639431</t>
  </si>
  <si>
    <t>Стретенское</t>
  </si>
  <si>
    <t>04639434</t>
  </si>
  <si>
    <t>Тиличетское</t>
  </si>
  <si>
    <t>04639437</t>
  </si>
  <si>
    <t>Тинское</t>
  </si>
  <si>
    <t>04639440</t>
  </si>
  <si>
    <t>поселок Нижний Ингаш</t>
  </si>
  <si>
    <t>04639151</t>
  </si>
  <si>
    <t>Новоселовский муниципальный район</t>
  </si>
  <si>
    <t>Анашенское</t>
  </si>
  <si>
    <t>04641402</t>
  </si>
  <si>
    <t>Бараитское</t>
  </si>
  <si>
    <t>04641403</t>
  </si>
  <si>
    <t>Комское</t>
  </si>
  <si>
    <t>04641407</t>
  </si>
  <si>
    <t>Легостаевское</t>
  </si>
  <si>
    <t>04641408</t>
  </si>
  <si>
    <t>Новоселовское</t>
  </si>
  <si>
    <t>04641409</t>
  </si>
  <si>
    <t>Светлолобовское</t>
  </si>
  <si>
    <t>04641410</t>
  </si>
  <si>
    <t>Толстомысинское</t>
  </si>
  <si>
    <t>04641413</t>
  </si>
  <si>
    <t>Чулымское</t>
  </si>
  <si>
    <t>04641417</t>
  </si>
  <si>
    <t>Партизанский муниципальный район</t>
  </si>
  <si>
    <t>Богуславское</t>
  </si>
  <si>
    <t>04643402</t>
  </si>
  <si>
    <t>Вершино-Рыбинское</t>
  </si>
  <si>
    <t>04643404</t>
  </si>
  <si>
    <t>04643407</t>
  </si>
  <si>
    <t>Имбежское</t>
  </si>
  <si>
    <t>04643410</t>
  </si>
  <si>
    <t>Иннокентьевское</t>
  </si>
  <si>
    <t>04643413</t>
  </si>
  <si>
    <t>Кожелакский сельсовет</t>
  </si>
  <si>
    <t>04643416</t>
  </si>
  <si>
    <t>Минское</t>
  </si>
  <si>
    <t>04643419</t>
  </si>
  <si>
    <t>04643422</t>
  </si>
  <si>
    <t>Стойбинское</t>
  </si>
  <si>
    <t>04643425</t>
  </si>
  <si>
    <t>Пировский муниципальный район</t>
  </si>
  <si>
    <t>Алтатский сельсовет</t>
  </si>
  <si>
    <t>04645401</t>
  </si>
  <si>
    <t>Бушуйский сельсовет</t>
  </si>
  <si>
    <t>04645404</t>
  </si>
  <si>
    <t>Икшурминский сельсовет</t>
  </si>
  <si>
    <t>04645416</t>
  </si>
  <si>
    <t>Кетское</t>
  </si>
  <si>
    <t>04645417</t>
  </si>
  <si>
    <t>Кириковский сельсовет</t>
  </si>
  <si>
    <t>04645413</t>
  </si>
  <si>
    <t>Комаровский сельсовет</t>
  </si>
  <si>
    <t>04645419</t>
  </si>
  <si>
    <t>Пировское</t>
  </si>
  <si>
    <t>04645425</t>
  </si>
  <si>
    <t>Солоухинский сельсовет</t>
  </si>
  <si>
    <t>04645410</t>
  </si>
  <si>
    <t>Троицкое</t>
  </si>
  <si>
    <t>04645402</t>
  </si>
  <si>
    <t>Чайдинское</t>
  </si>
  <si>
    <t>04645442</t>
  </si>
  <si>
    <t>Поселок Кедровый</t>
  </si>
  <si>
    <t>04775000</t>
  </si>
  <si>
    <t>Рыбинский муниципальный район</t>
  </si>
  <si>
    <t>04647402</t>
  </si>
  <si>
    <t>Большеключинское</t>
  </si>
  <si>
    <t>04647404</t>
  </si>
  <si>
    <t>Бородинское</t>
  </si>
  <si>
    <t>04647406</t>
  </si>
  <si>
    <t>Город Заозерный</t>
  </si>
  <si>
    <t>04647101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</si>
  <si>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</si>
  <si>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</si>
  <si>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</si>
  <si>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</si>
  <si>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</si>
  <si>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</si>
  <si>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</si>
  <si>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</si>
  <si>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</si>
  <si>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</si>
  <si>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</si>
  <si>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Новосолянское</t>
  </si>
  <si>
    <t>04647434</t>
  </si>
  <si>
    <t>Переясловское</t>
  </si>
  <si>
    <t>04647437</t>
  </si>
  <si>
    <t>Поселок Саянский</t>
  </si>
  <si>
    <t>04647160</t>
  </si>
  <si>
    <t>Поселок Урал</t>
  </si>
  <si>
    <t>04647165</t>
  </si>
  <si>
    <t>Рыбинское</t>
  </si>
  <si>
    <t>04647440</t>
  </si>
  <si>
    <t>04647449</t>
  </si>
  <si>
    <t>поселок Ирша</t>
  </si>
  <si>
    <t>04647155</t>
  </si>
  <si>
    <t>Саянский муниципальный район</t>
  </si>
  <si>
    <t>Агинское</t>
  </si>
  <si>
    <t>04648402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</si>
  <si>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</si>
  <si>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</si>
  <si>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</si>
  <si>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</si>
  <si>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</si>
  <si>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</si>
  <si>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</si>
  <si>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Кулижниковское</t>
  </si>
  <si>
    <t>04648419</t>
  </si>
  <si>
    <t>Малиновский сельсовет</t>
  </si>
  <si>
    <t>04648422</t>
  </si>
  <si>
    <t>Межовский сельсовет</t>
  </si>
  <si>
    <t>04648425</t>
  </si>
  <si>
    <t>Нагорновский сельсовет</t>
  </si>
  <si>
    <t>04648428</t>
  </si>
  <si>
    <t>Орьевский сельсовет</t>
  </si>
  <si>
    <t>04648416</t>
  </si>
  <si>
    <t>Среднеагинский сельсовет</t>
  </si>
  <si>
    <t>04648432</t>
  </si>
  <si>
    <t>Тинский сельсовет</t>
  </si>
  <si>
    <t>04648434</t>
  </si>
  <si>
    <t>Тугачинское</t>
  </si>
  <si>
    <t>04648437</t>
  </si>
  <si>
    <t>Унерское</t>
  </si>
  <si>
    <t>04648440</t>
  </si>
  <si>
    <t>Северо-Енисейский муниципальный район</t>
  </si>
  <si>
    <t>04649000</t>
  </si>
  <si>
    <t>Сухобузимский муниципальный район</t>
  </si>
  <si>
    <t>Атамановское</t>
  </si>
  <si>
    <t>04651402</t>
  </si>
  <si>
    <t>Борское</t>
  </si>
  <si>
    <t>04651425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</si>
  <si>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</si>
  <si>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</si>
  <si>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</si>
  <si>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</si>
  <si>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</si>
  <si>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</si>
  <si>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</si>
  <si>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</si>
  <si>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</si>
  <si>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</si>
  <si>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</si>
  <si>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</si>
  <si>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Шилинское</t>
  </si>
  <si>
    <t>04651428</t>
  </si>
  <si>
    <t>Таймырский (Долгано-Ненецкий) муниципальный район</t>
  </si>
  <si>
    <t>Диксон</t>
  </si>
  <si>
    <t>04653155</t>
  </si>
  <si>
    <t>Дудинка</t>
  </si>
  <si>
    <t>04653101</t>
  </si>
  <si>
    <t>Караул</t>
  </si>
  <si>
    <t>04653417</t>
  </si>
  <si>
    <t>Хатанга</t>
  </si>
  <si>
    <t>04653419</t>
  </si>
  <si>
    <t>Тасеевский муниципальный район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</si>
  <si>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</si>
  <si>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</si>
  <si>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</si>
  <si>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</si>
  <si>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</si>
  <si>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</si>
  <si>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</si>
  <si>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</si>
  <si>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Тасеевское</t>
  </si>
  <si>
    <t>04652416</t>
  </si>
  <si>
    <t>Троицкий сельсовет</t>
  </si>
  <si>
    <t>04652419</t>
  </si>
  <si>
    <t>Фаначетское</t>
  </si>
  <si>
    <t>04652422</t>
  </si>
  <si>
    <t>04652425</t>
  </si>
  <si>
    <t>Туруханский муниципальный район</t>
  </si>
  <si>
    <t>04654404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</si>
  <si>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</si>
  <si>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</si>
  <si>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</si>
  <si>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</si>
  <si>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</si>
  <si>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</si>
  <si>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Зотинское</t>
  </si>
  <si>
    <t>04654417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</si>
  <si>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</si>
  <si>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</si>
  <si>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Туруханское</t>
  </si>
  <si>
    <t>04654434</t>
  </si>
  <si>
    <t>поселок Светлогорск</t>
  </si>
  <si>
    <t>04654156</t>
  </si>
  <si>
    <t>Тюхтетский муниципальный район</t>
  </si>
  <si>
    <t>Верх-Четский сельсовет</t>
  </si>
  <si>
    <t>04655404</t>
  </si>
  <si>
    <t>Двинский сельсовет</t>
  </si>
  <si>
    <t>04655406</t>
  </si>
  <si>
    <t>Зареченский сельсовет</t>
  </si>
  <si>
    <t>04655407</t>
  </si>
  <si>
    <t>Красинский сельсовет</t>
  </si>
  <si>
    <t>04655410</t>
  </si>
  <si>
    <t>Лазаревский сельсовет</t>
  </si>
  <si>
    <t>04655412</t>
  </si>
  <si>
    <t>Леонтьевский сельсовет</t>
  </si>
  <si>
    <t>04655413</t>
  </si>
  <si>
    <t>Новомитропольский сельсовет</t>
  </si>
  <si>
    <t>04655416</t>
  </si>
  <si>
    <t>Поваренкинский сельсовет</t>
  </si>
  <si>
    <t>04655422</t>
  </si>
  <si>
    <t>Тюхтетское</t>
  </si>
  <si>
    <t>04655425</t>
  </si>
  <si>
    <t>Чиндатский сельсовет</t>
  </si>
  <si>
    <t>04655428</t>
  </si>
  <si>
    <t>Ужурский муниципальный район</t>
  </si>
  <si>
    <t>Васильевский сельсовет</t>
  </si>
  <si>
    <t>04656404</t>
  </si>
  <si>
    <t>Город Ужур</t>
  </si>
  <si>
    <t>04656101</t>
  </si>
  <si>
    <t>Златоруновское</t>
  </si>
  <si>
    <t>04656431</t>
  </si>
  <si>
    <t>Ильинский сельсовет</t>
  </si>
  <si>
    <t>04656407</t>
  </si>
  <si>
    <t>Крутоярское</t>
  </si>
  <si>
    <t>04656410</t>
  </si>
  <si>
    <t>Кулунское</t>
  </si>
  <si>
    <t>04656413</t>
  </si>
  <si>
    <t>Локшинский сельсовет</t>
  </si>
  <si>
    <t>04656416</t>
  </si>
  <si>
    <t>Малоимышский сельсовет</t>
  </si>
  <si>
    <t>04656419</t>
  </si>
  <si>
    <t>04656422</t>
  </si>
  <si>
    <t>Озероучумское</t>
  </si>
  <si>
    <t>04656423</t>
  </si>
  <si>
    <t>Прилужское</t>
  </si>
  <si>
    <t>04656424</t>
  </si>
  <si>
    <t>Приреченское</t>
  </si>
  <si>
    <t>04656429</t>
  </si>
  <si>
    <t>Солгонское</t>
  </si>
  <si>
    <t>04656425</t>
  </si>
  <si>
    <t>Уярский муниципальный район</t>
  </si>
  <si>
    <t>Авдинское</t>
  </si>
  <si>
    <t>04657402</t>
  </si>
  <si>
    <t>Балайское</t>
  </si>
  <si>
    <t>04657404</t>
  </si>
  <si>
    <t>Восточный сельсовет</t>
  </si>
  <si>
    <t>04657406</t>
  </si>
  <si>
    <t>Город Уяр</t>
  </si>
  <si>
    <t>04657101</t>
  </si>
  <si>
    <t>Громадское</t>
  </si>
  <si>
    <t>04657408</t>
  </si>
  <si>
    <t>Новопятницкое</t>
  </si>
  <si>
    <t>04657414</t>
  </si>
  <si>
    <t>Рощинский сельсовет</t>
  </si>
  <si>
    <t>04657416</t>
  </si>
  <si>
    <t>Сухонойское</t>
  </si>
  <si>
    <t>04657418</t>
  </si>
  <si>
    <t>Сушиновское</t>
  </si>
  <si>
    <t>04657417</t>
  </si>
  <si>
    <t>Толстихинское</t>
  </si>
  <si>
    <t>04657420</t>
  </si>
  <si>
    <t>Шарыповский муниципальный район</t>
  </si>
  <si>
    <t>04658403</t>
  </si>
  <si>
    <t>04658408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</si>
  <si>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</si>
  <si>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</si>
  <si>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</si>
  <si>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</si>
  <si>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</si>
  <si>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</si>
  <si>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04658420</t>
  </si>
  <si>
    <t>Шушенское</t>
  </si>
  <si>
    <t>04658422</t>
  </si>
  <si>
    <t>Шушенский муниципальный район</t>
  </si>
  <si>
    <t>Иджинское</t>
  </si>
  <si>
    <t>04659403</t>
  </si>
  <si>
    <t>Ильичевское</t>
  </si>
  <si>
    <t>04659405</t>
  </si>
  <si>
    <t>Казанцевское</t>
  </si>
  <si>
    <t>04659407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</si>
  <si>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</si>
  <si>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</si>
  <si>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</si>
  <si>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</si>
  <si>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</si>
  <si>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</si>
  <si>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</si>
  <si>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</si>
  <si>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Шушенское</t>
  </si>
  <si>
    <t>04659151</t>
  </si>
  <si>
    <t>Эвенкийский муниципальный район</t>
  </si>
  <si>
    <t>поселок Бурный</t>
  </si>
  <si>
    <t>04650408</t>
  </si>
  <si>
    <t>поселок Ессей</t>
  </si>
  <si>
    <t>04650432</t>
  </si>
  <si>
    <t>поселок Кислокан</t>
  </si>
  <si>
    <t>04650435</t>
  </si>
  <si>
    <t>поселок Кузьмовка</t>
  </si>
  <si>
    <t>04650426</t>
  </si>
  <si>
    <t>поселок Куюмба</t>
  </si>
  <si>
    <t>04650411</t>
  </si>
  <si>
    <t>поселок Муторай</t>
  </si>
  <si>
    <t>04650462</t>
  </si>
  <si>
    <t>поселок Нидым</t>
  </si>
  <si>
    <t>04650438</t>
  </si>
  <si>
    <t>поселок Оскоба</t>
  </si>
  <si>
    <t>04650465</t>
  </si>
  <si>
    <t>поселок Ошарово</t>
  </si>
  <si>
    <t>04650417</t>
  </si>
  <si>
    <t>поселок Полигус</t>
  </si>
  <si>
    <t>04650420</t>
  </si>
  <si>
    <t>поселок Стрелка-Чуня</t>
  </si>
  <si>
    <t>04650471</t>
  </si>
  <si>
    <t>поселок Суломай</t>
  </si>
  <si>
    <t>04650423</t>
  </si>
  <si>
    <t>поселок Суринда</t>
  </si>
  <si>
    <t>04650429</t>
  </si>
  <si>
    <t>поселок Тура</t>
  </si>
  <si>
    <t>04650402</t>
  </si>
  <si>
    <t>поселок Тутончаны</t>
  </si>
  <si>
    <t>04650444</t>
  </si>
  <si>
    <t>поселок Учами</t>
  </si>
  <si>
    <t>04650447</t>
  </si>
  <si>
    <t>поселок Чемдальск</t>
  </si>
  <si>
    <t>04650468</t>
  </si>
  <si>
    <t>поселок Чиринда</t>
  </si>
  <si>
    <t>04650450</t>
  </si>
  <si>
    <t>поселок Эконда</t>
  </si>
  <si>
    <t>04650453</t>
  </si>
  <si>
    <t>поселок Юкта</t>
  </si>
  <si>
    <t>04650456</t>
  </si>
  <si>
    <t>село Байкит</t>
  </si>
  <si>
    <t>04650405</t>
  </si>
  <si>
    <t>село Ванавара</t>
  </si>
  <si>
    <t>04650459</t>
  </si>
  <si>
    <t>село Мирюга</t>
  </si>
  <si>
    <t>04650414</t>
  </si>
  <si>
    <t>64275710</t>
  </si>
  <si>
    <t>Добавить вид деятельности</t>
  </si>
  <si>
    <t>Почекутов Сергей Михайлович</t>
  </si>
  <si>
    <t>1052442009817</t>
  </si>
  <si>
    <t>662820, Красноярский край, Ермаковский район, с. Ермаковское, ул. Карла Маркса, д. 36 Б</t>
  </si>
  <si>
    <t>Общество с ограниченной ответственностью "Тепловик-2"</t>
  </si>
  <si>
    <t>29.08.2005</t>
  </si>
  <si>
    <t>Межрайонная инспекция Федеральной налоговой службы № 20 по Красноярскому краю, Таймырскому (Долгано-Ненецкому) и Эвенкийскому автономным округам</t>
  </si>
  <si>
    <t>(39138) 24047</t>
  </si>
  <si>
    <t>smp1953@mail.ru</t>
  </si>
  <si>
    <t>c 08:00 до 16:00</t>
  </si>
  <si>
    <t>c 00:00 до 23:59</t>
  </si>
  <si>
    <t>перерыв на обед с 12.00 до 13.00</t>
  </si>
  <si>
    <t>06.09.2017</t>
  </si>
  <si>
    <t>30871097</t>
  </si>
  <si>
    <t>МУП "Жилищно-коммунальный комплекс Бархатовского сельсовета"</t>
  </si>
  <si>
    <t>2404017469</t>
  </si>
  <si>
    <t>27626471</t>
  </si>
  <si>
    <t>АО «Красноярсккрайгаз»</t>
  </si>
  <si>
    <t>2460220440</t>
  </si>
  <si>
    <t>31000975</t>
  </si>
  <si>
    <t>2443049305</t>
  </si>
  <si>
    <t>АО "БАЗА КОМБЫТОПТТОРГ"</t>
  </si>
  <si>
    <t>31036104</t>
  </si>
  <si>
    <t>ООО "Энерго Плюс"</t>
  </si>
  <si>
    <t>2423014456</t>
  </si>
  <si>
    <t>30915197</t>
  </si>
  <si>
    <t>ООО "ТЕПЛОСЕРВИС"</t>
  </si>
  <si>
    <t>2465152264</t>
  </si>
  <si>
    <t>30992667</t>
  </si>
  <si>
    <t>ООО "Сетевая компания"</t>
  </si>
  <si>
    <t>2465152673</t>
  </si>
  <si>
    <t>31043009</t>
  </si>
  <si>
    <t>МУП "Коммунальщик" Минусинского района</t>
  </si>
  <si>
    <t>2455038386</t>
  </si>
  <si>
    <t>30872564</t>
  </si>
  <si>
    <t>АО "Главное управление обустройства войск"</t>
  </si>
  <si>
    <t>7703702341</t>
  </si>
  <si>
    <t>770401001</t>
  </si>
  <si>
    <t>31022654</t>
  </si>
  <si>
    <t>МУП "Анашенский тепловодоканал"</t>
  </si>
  <si>
    <t>2429001252</t>
  </si>
  <si>
    <t>31030689</t>
  </si>
  <si>
    <t>ООО "ИСК"</t>
  </si>
  <si>
    <t>2450034028</t>
  </si>
  <si>
    <t>30947671</t>
  </si>
  <si>
    <t>МУП "Районный коммунальный комплекс"</t>
  </si>
  <si>
    <t>2443048573</t>
  </si>
  <si>
    <t>31021405</t>
  </si>
  <si>
    <t>ООО "Агентство энергосберегающих  технологий"</t>
  </si>
  <si>
    <t>2459020213</t>
  </si>
  <si>
    <t>31034569</t>
  </si>
  <si>
    <t>ООО "Энергорезерв"</t>
  </si>
  <si>
    <t>2465228019</t>
  </si>
  <si>
    <t>https://teplovik2erm.wordpress.com/</t>
  </si>
  <si>
    <t>18.05.2018</t>
  </si>
  <si>
    <t>Сведения о наличии сайта предприятия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</si>
</sst>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</numFmts>
  <fonts count="9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9"/>
      <color indexed="10"/>
      <name val="Tahoma"/>
      <family val="2"/>
      <charset val="204"/>
    </font>
    <font>
      <b/>
      <sz val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 CYR"/>
      <charset val="204"/>
    </font>
    <font>
      <sz val="8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0" tint="-0.49998474074526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lightDown">
        <fgColor theme="0" tint="-0.149967955565050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49" fontId="0" fillId="0" borderId="0" applyBorder="0">
      <alignment vertical="top"/>
    </xf>
    <xf numFmtId="0" fontId="2" fillId="0" borderId="0"/>
    <xf numFmtId="166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9" fillId="2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5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3" borderId="1" applyAlignment="0">
      <alignment horizontal="left" vertical="center"/>
    </xf>
    <xf numFmtId="0" fontId="60" fillId="3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4" borderId="1" applyNumberFormat="0" applyAlignment="0"/>
    <xf numFmtId="0" fontId="18" fillId="5" borderId="1" applyNumberFormat="0" applyAlignment="0"/>
    <xf numFmtId="0" fontId="18" fillId="5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61" fillId="6" borderId="2" applyNumberFormat="0">
      <alignment horizontal="center" vertical="center"/>
    </xf>
    <xf numFmtId="49" fontId="44" fillId="7" borderId="3" applyNumberFormat="0">
      <alignment horizontal="center" vertical="center"/>
    </xf>
    <xf numFmtId="0" fontId="61" fillId="8" borderId="2" applyNumberFormat="0">
      <alignment horizontal="center" vertical="center"/>
    </xf>
    <xf numFmtId="0" fontId="13" fillId="9" borderId="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6" borderId="4" applyNumberFormat="0" applyFont="0" applyFill="0" applyAlignment="0" applyProtection="0">
      <alignment horizontal="center" vertical="center" wrapText="1"/>
    </xf>
    <xf numFmtId="0" fontId="5" fillId="10" borderId="4" applyNumberFormat="0" applyFont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5" applyBorder="0">
      <alignment horizontal="center" vertical="center" wrapText="1"/>
    </xf>
    <xf numFmtId="4" fontId="5" fillId="11" borderId="6" applyBorder="0">
      <alignment horizontal="right"/>
    </xf>
    <xf numFmtId="4" fontId="39" fillId="6" borderId="7">
      <alignment horizontal="right" vertical="center"/>
      <protection locked="0"/>
    </xf>
    <xf numFmtId="49" fontId="5" fillId="0" borderId="0" applyBorder="0">
      <alignment vertical="top"/>
    </xf>
    <xf numFmtId="0" fontId="21" fillId="0" borderId="0"/>
    <xf numFmtId="0" fontId="68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5" fillId="0" borderId="0"/>
    <xf numFmtId="0" fontId="68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3" fillId="10" borderId="0" applyNumberFormat="0" applyBorder="0" applyAlignment="0">
      <alignment horizontal="left" vertical="center"/>
    </xf>
    <xf numFmtId="0" fontId="43" fillId="10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1" fillId="0" borderId="0"/>
    <xf numFmtId="0" fontId="66" fillId="12" borderId="0"/>
    <xf numFmtId="0" fontId="1" fillId="0" borderId="0"/>
    <xf numFmtId="0" fontId="1" fillId="0" borderId="0"/>
    <xf numFmtId="49" fontId="5" fillId="10" borderId="0" applyBorder="0">
      <alignment vertical="top"/>
    </xf>
    <xf numFmtId="49" fontId="5" fillId="10" borderId="0" applyBorder="0">
      <alignment vertical="top"/>
    </xf>
    <xf numFmtId="0" fontId="1" fillId="0" borderId="0"/>
    <xf numFmtId="49" fontId="5" fillId="0" borderId="0" applyBorder="0">
      <alignment vertical="top"/>
    </xf>
    <xf numFmtId="49" fontId="43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1" fillId="0" borderId="0"/>
    <xf numFmtId="0" fontId="10" fillId="13" borderId="7" applyNumberFormat="0" applyAlignment="0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5" fillId="14" borderId="0" applyBorder="0">
      <alignment horizontal="right"/>
    </xf>
    <xf numFmtId="4" fontId="5" fillId="14" borderId="0" applyFont="0" applyBorder="0">
      <alignment horizontal="right"/>
    </xf>
    <xf numFmtId="4" fontId="5" fillId="14" borderId="0" applyBorder="0">
      <alignment horizontal="right"/>
    </xf>
    <xf numFmtId="4" fontId="5" fillId="15" borderId="8" applyBorder="0">
      <alignment horizontal="right"/>
    </xf>
    <xf numFmtId="4" fontId="5" fillId="16" borderId="7" applyAlignment="0">
      <alignment vertical="center"/>
    </xf>
    <xf numFmtId="0" fontId="10" fillId="15" borderId="9" applyAlignment="0">
      <alignment horizontal="center" vertical="center" wrapText="1"/>
    </xf>
    <xf numFmtId="0" fontId="75" fillId="0" borderId="0" applyNumberFormat="0" applyFill="0" applyBorder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8" fillId="0" borderId="58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59" applyNumberFormat="0" applyAlignment="0" applyProtection="0"/>
    <xf numFmtId="0" fontId="83" fillId="27" borderId="60" applyNumberFormat="0" applyAlignment="0" applyProtection="0"/>
    <xf numFmtId="0" fontId="84" fillId="0" borderId="61" applyNumberFormat="0" applyFill="0" applyAlignment="0" applyProtection="0"/>
    <xf numFmtId="0" fontId="85" fillId="28" borderId="62" applyNumberFormat="0" applyAlignment="0" applyProtection="0"/>
    <xf numFmtId="0" fontId="86" fillId="0" borderId="0" applyNumberFormat="0" applyFill="0" applyBorder="0" applyAlignment="0" applyProtection="0"/>
    <xf numFmtId="0" fontId="5" fillId="29" borderId="63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64" applyNumberFormat="0" applyFill="0" applyAlignment="0" applyProtection="0"/>
    <xf numFmtId="0" fontId="89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89" fillId="53" borderId="0" applyNumberFormat="0" applyBorder="0" applyAlignment="0" applyProtection="0"/>
  </cellStyleXfs>
  <cellXfs count="464">
    <xf numFmtId="49" fontId="0" fillId="0" borderId="0" xfId="0">
      <alignment vertical="top"/>
    </xf>
    <xf numFmtId="49" fontId="0" fillId="0" borderId="10" xfId="0" applyBorder="1">
      <alignment vertical="top"/>
    </xf>
    <xf numFmtId="49" fontId="0" fillId="0" borderId="10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4" borderId="6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4" applyFont="1" applyAlignment="1" applyProtection="1">
      <alignment vertical="center" wrapText="1"/>
    </xf>
    <xf numFmtId="49" fontId="10" fillId="0" borderId="0" xfId="84" applyFont="1" applyAlignment="1" applyProtection="1">
      <alignment vertical="center"/>
    </xf>
    <xf numFmtId="0" fontId="10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5" fillId="0" borderId="0" xfId="83" applyFont="1" applyAlignment="1" applyProtection="1">
      <alignment horizontal="left" vertical="center" wrapText="1"/>
    </xf>
    <xf numFmtId="0" fontId="5" fillId="0" borderId="0" xfId="83" applyFont="1" applyProtection="1"/>
    <xf numFmtId="0" fontId="5" fillId="6" borderId="0" xfId="83" applyFont="1" applyFill="1" applyBorder="1" applyProtection="1"/>
    <xf numFmtId="0" fontId="5" fillId="0" borderId="0" xfId="83" applyFont="1"/>
    <xf numFmtId="0" fontId="24" fillId="0" borderId="0" xfId="83" applyFont="1"/>
    <xf numFmtId="49" fontId="5" fillId="0" borderId="0" xfId="79" applyFont="1" applyProtection="1">
      <alignment vertical="top"/>
    </xf>
    <xf numFmtId="49" fontId="5" fillId="0" borderId="0" xfId="79" applyProtection="1">
      <alignment vertical="top"/>
    </xf>
    <xf numFmtId="0" fontId="10" fillId="0" borderId="0" xfId="88" applyNumberFormat="1" applyFont="1" applyFill="1" applyAlignment="1" applyProtection="1">
      <alignment vertical="center" wrapText="1"/>
    </xf>
    <xf numFmtId="0" fontId="10" fillId="0" borderId="0" xfId="88" applyFont="1" applyFill="1" applyAlignment="1" applyProtection="1">
      <alignment horizontal="left" vertical="center" wrapText="1"/>
    </xf>
    <xf numFmtId="0" fontId="10" fillId="0" borderId="0" xfId="88" applyFont="1" applyAlignment="1" applyProtection="1">
      <alignment vertical="center" wrapText="1"/>
    </xf>
    <xf numFmtId="0" fontId="10" fillId="0" borderId="0" xfId="88" applyFont="1" applyAlignment="1" applyProtection="1">
      <alignment horizontal="center" vertical="center" wrapText="1"/>
    </xf>
    <xf numFmtId="0" fontId="10" fillId="0" borderId="0" xfId="88" applyFont="1" applyFill="1" applyAlignment="1" applyProtection="1">
      <alignment vertical="center" wrapText="1"/>
    </xf>
    <xf numFmtId="0" fontId="22" fillId="0" borderId="0" xfId="88" applyFont="1" applyAlignment="1" applyProtection="1">
      <alignment vertical="center" wrapText="1"/>
    </xf>
    <xf numFmtId="0" fontId="5" fillId="6" borderId="0" xfId="88" applyFont="1" applyFill="1" applyBorder="1" applyAlignment="1" applyProtection="1">
      <alignment vertical="center" wrapText="1"/>
    </xf>
    <xf numFmtId="0" fontId="5" fillId="0" borderId="0" xfId="88" applyFont="1" applyBorder="1" applyAlignment="1" applyProtection="1">
      <alignment vertical="center" wrapText="1"/>
    </xf>
    <xf numFmtId="0" fontId="5" fillId="0" borderId="0" xfId="88" applyFont="1" applyAlignment="1" applyProtection="1">
      <alignment horizontal="right" vertical="center"/>
    </xf>
    <xf numFmtId="0" fontId="5" fillId="0" borderId="0" xfId="88" applyFont="1" applyAlignment="1" applyProtection="1">
      <alignment horizontal="center" vertical="center" wrapText="1"/>
    </xf>
    <xf numFmtId="0" fontId="5" fillId="0" borderId="0" xfId="88" applyFont="1" applyAlignment="1" applyProtection="1">
      <alignment vertical="center" wrapText="1"/>
    </xf>
    <xf numFmtId="0" fontId="25" fillId="6" borderId="0" xfId="88" applyFont="1" applyFill="1" applyBorder="1" applyAlignment="1" applyProtection="1">
      <alignment vertical="center" wrapText="1"/>
    </xf>
    <xf numFmtId="0" fontId="7" fillId="6" borderId="0" xfId="88" applyFont="1" applyFill="1" applyBorder="1" applyAlignment="1" applyProtection="1">
      <alignment vertical="center" wrapText="1"/>
    </xf>
    <xf numFmtId="0" fontId="5" fillId="6" borderId="0" xfId="88" applyFont="1" applyFill="1" applyBorder="1" applyAlignment="1" applyProtection="1">
      <alignment horizontal="right" vertical="center" wrapText="1" indent="1"/>
    </xf>
    <xf numFmtId="0" fontId="26" fillId="6" borderId="0" xfId="88" applyFont="1" applyFill="1" applyBorder="1" applyAlignment="1" applyProtection="1">
      <alignment horizontal="center" vertical="center" wrapText="1"/>
    </xf>
    <xf numFmtId="14" fontId="10" fillId="6" borderId="0" xfId="88" applyNumberFormat="1" applyFont="1" applyFill="1" applyBorder="1" applyAlignment="1" applyProtection="1">
      <alignment horizontal="center" vertical="center" wrapText="1"/>
    </xf>
    <xf numFmtId="0" fontId="10" fillId="6" borderId="0" xfId="88" applyNumberFormat="1" applyFont="1" applyFill="1" applyBorder="1" applyAlignment="1" applyProtection="1">
      <alignment horizontal="center" vertical="center" wrapText="1"/>
    </xf>
    <xf numFmtId="0" fontId="5" fillId="6" borderId="0" xfId="88" applyNumberFormat="1" applyFont="1" applyFill="1" applyBorder="1" applyAlignment="1" applyProtection="1">
      <alignment horizontal="center" vertical="center" wrapText="1"/>
    </xf>
    <xf numFmtId="0" fontId="5" fillId="6" borderId="0" xfId="88" applyFont="1" applyFill="1" applyBorder="1" applyAlignment="1" applyProtection="1">
      <alignment horizontal="center" vertical="center" wrapText="1"/>
    </xf>
    <xf numFmtId="14" fontId="5" fillId="6" borderId="0" xfId="88" applyNumberFormat="1" applyFont="1" applyFill="1" applyBorder="1" applyAlignment="1" applyProtection="1">
      <alignment horizontal="center" vertical="center" wrapText="1"/>
    </xf>
    <xf numFmtId="0" fontId="22" fillId="0" borderId="0" xfId="88" applyFont="1" applyAlignment="1" applyProtection="1">
      <alignment horizontal="center" vertical="center" wrapText="1"/>
    </xf>
    <xf numFmtId="0" fontId="27" fillId="6" borderId="0" xfId="88" applyNumberFormat="1" applyFont="1" applyFill="1" applyBorder="1" applyAlignment="1" applyProtection="1">
      <alignment horizontal="center" vertical="center" wrapText="1"/>
    </xf>
    <xf numFmtId="0" fontId="5" fillId="6" borderId="0" xfId="88" applyNumberFormat="1" applyFont="1" applyFill="1" applyBorder="1" applyAlignment="1" applyProtection="1">
      <alignment horizontal="right" vertical="center" wrapText="1" indent="1"/>
    </xf>
    <xf numFmtId="0" fontId="5" fillId="0" borderId="0" xfId="88" applyFont="1" applyFill="1" applyAlignment="1" applyProtection="1">
      <alignment vertical="center"/>
    </xf>
    <xf numFmtId="49" fontId="5" fillId="6" borderId="0" xfId="88" applyNumberFormat="1" applyFont="1" applyFill="1" applyBorder="1" applyAlignment="1" applyProtection="1">
      <alignment horizontal="right" vertical="center" wrapText="1" indent="1"/>
    </xf>
    <xf numFmtId="0" fontId="10" fillId="0" borderId="0" xfId="88" applyFont="1" applyFill="1" applyBorder="1" applyAlignment="1" applyProtection="1">
      <alignment vertical="center" wrapText="1"/>
    </xf>
    <xf numFmtId="49" fontId="10" fillId="0" borderId="0" xfId="88" applyNumberFormat="1" applyFont="1" applyFill="1" applyBorder="1" applyAlignment="1" applyProtection="1">
      <alignment horizontal="left" vertical="center" wrapText="1"/>
    </xf>
    <xf numFmtId="49" fontId="25" fillId="6" borderId="0" xfId="88" applyNumberFormat="1" applyFont="1" applyFill="1" applyBorder="1" applyAlignment="1" applyProtection="1">
      <alignment horizontal="center" vertical="center" wrapText="1"/>
    </xf>
    <xf numFmtId="49" fontId="5" fillId="17" borderId="11" xfId="8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88" applyFont="1" applyAlignment="1" applyProtection="1">
      <alignment vertical="center" wrapText="1"/>
    </xf>
    <xf numFmtId="0" fontId="5" fillId="18" borderId="12" xfId="83" applyFont="1" applyFill="1" applyBorder="1" applyAlignment="1">
      <alignment horizontal="center" vertical="center"/>
    </xf>
    <xf numFmtId="49" fontId="5" fillId="14" borderId="11" xfId="88" applyNumberFormat="1" applyFont="1" applyFill="1" applyBorder="1" applyAlignment="1" applyProtection="1">
      <alignment horizontal="center" vertical="center" wrapText="1"/>
    </xf>
    <xf numFmtId="49" fontId="0" fillId="19" borderId="0" xfId="0" applyFill="1" applyProtection="1">
      <alignment vertical="top"/>
    </xf>
    <xf numFmtId="0" fontId="5" fillId="0" borderId="0" xfId="90" applyFont="1" applyFill="1" applyAlignment="1" applyProtection="1">
      <alignment vertical="center" wrapText="1"/>
    </xf>
    <xf numFmtId="0" fontId="5" fillId="6" borderId="0" xfId="90" applyFont="1" applyFill="1" applyBorder="1" applyAlignment="1" applyProtection="1">
      <alignment vertical="center" wrapText="1"/>
    </xf>
    <xf numFmtId="0" fontId="5" fillId="6" borderId="0" xfId="90" applyFont="1" applyFill="1" applyBorder="1" applyAlignment="1" applyProtection="1">
      <alignment horizontal="right" vertical="center" wrapText="1"/>
    </xf>
    <xf numFmtId="0" fontId="21" fillId="0" borderId="0" xfId="81" applyProtection="1"/>
    <xf numFmtId="0" fontId="5" fillId="0" borderId="0" xfId="86" applyFont="1" applyFill="1" applyBorder="1" applyAlignment="1" applyProtection="1">
      <alignment horizontal="left" vertical="center" wrapText="1" indent="1"/>
    </xf>
    <xf numFmtId="4" fontId="5" fillId="0" borderId="0" xfId="50" applyFont="1" applyFill="1" applyBorder="1" applyAlignment="1" applyProtection="1">
      <alignment horizontal="right" vertical="center" wrapText="1"/>
    </xf>
    <xf numFmtId="0" fontId="22" fillId="0" borderId="0" xfId="88" applyNumberFormat="1" applyFont="1" applyFill="1" applyBorder="1" applyAlignment="1" applyProtection="1">
      <alignment horizontal="center" vertical="top" wrapText="1"/>
    </xf>
    <xf numFmtId="0" fontId="0" fillId="6" borderId="13" xfId="88" applyFont="1" applyFill="1" applyBorder="1" applyAlignment="1" applyProtection="1">
      <alignment horizontal="right" vertical="center" wrapText="1" indent="1"/>
    </xf>
    <xf numFmtId="0" fontId="0" fillId="6" borderId="0" xfId="88" applyFont="1" applyFill="1" applyBorder="1" applyAlignment="1" applyProtection="1">
      <alignment horizontal="center" vertical="center" wrapText="1"/>
    </xf>
    <xf numFmtId="49" fontId="0" fillId="6" borderId="0" xfId="88" applyNumberFormat="1" applyFont="1" applyFill="1" applyBorder="1" applyAlignment="1" applyProtection="1">
      <alignment horizontal="right" vertical="center" wrapText="1" indent="1"/>
    </xf>
    <xf numFmtId="49" fontId="32" fillId="6" borderId="0" xfId="49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9" borderId="0" xfId="9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1" xfId="8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88" applyFont="1" applyAlignment="1" applyProtection="1">
      <alignment vertical="center" wrapText="1"/>
    </xf>
    <xf numFmtId="0" fontId="0" fillId="0" borderId="11" xfId="86" applyFont="1" applyFill="1" applyBorder="1" applyAlignment="1" applyProtection="1">
      <alignment vertical="center" wrapText="1"/>
    </xf>
    <xf numFmtId="0" fontId="0" fillId="14" borderId="11" xfId="88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6" borderId="0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0" fontId="19" fillId="0" borderId="0" xfId="48" applyFont="1" applyFill="1" applyBorder="1" applyAlignment="1" applyProtection="1">
      <alignment vertical="center" wrapText="1"/>
    </xf>
    <xf numFmtId="0" fontId="18" fillId="0" borderId="0" xfId="48" applyFont="1" applyFill="1" applyBorder="1" applyAlignment="1" applyProtection="1">
      <alignment vertical="center" wrapText="1"/>
    </xf>
    <xf numFmtId="0" fontId="37" fillId="0" borderId="0" xfId="90" applyFont="1" applyFill="1" applyAlignment="1" applyProtection="1">
      <alignment vertical="center" wrapText="1"/>
    </xf>
    <xf numFmtId="49" fontId="37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38" fillId="0" borderId="0" xfId="0" applyFont="1" applyBorder="1" applyAlignment="1" applyProtection="1">
      <alignment horizontal="center" vertical="center"/>
    </xf>
    <xf numFmtId="0" fontId="38" fillId="6" borderId="0" xfId="90" applyFont="1" applyFill="1" applyBorder="1" applyAlignment="1" applyProtection="1">
      <alignment horizontal="center" vertical="center" wrapText="1"/>
    </xf>
    <xf numFmtId="49" fontId="38" fillId="0" borderId="0" xfId="0" applyFont="1" applyAlignment="1">
      <alignment horizontal="center" vertical="center"/>
    </xf>
    <xf numFmtId="0" fontId="38" fillId="0" borderId="0" xfId="90" applyFont="1" applyFill="1" applyAlignment="1" applyProtection="1">
      <alignment horizontal="center" vertical="center" wrapText="1"/>
    </xf>
    <xf numFmtId="0" fontId="38" fillId="6" borderId="0" xfId="83" applyFont="1" applyFill="1" applyBorder="1" applyAlignment="1" applyProtection="1">
      <alignment horizontal="center"/>
    </xf>
    <xf numFmtId="0" fontId="38" fillId="0" borderId="0" xfId="83" applyFont="1" applyAlignment="1" applyProtection="1">
      <alignment horizontal="center" vertical="center"/>
    </xf>
    <xf numFmtId="0" fontId="38" fillId="6" borderId="0" xfId="83" applyFont="1" applyFill="1" applyBorder="1" applyAlignment="1" applyProtection="1">
      <alignment horizontal="center" vertical="center"/>
    </xf>
    <xf numFmtId="49" fontId="35" fillId="0" borderId="4" xfId="0" applyFont="1" applyBorder="1" applyAlignment="1">
      <alignment vertical="top" wrapText="1"/>
    </xf>
    <xf numFmtId="0" fontId="5" fillId="0" borderId="4" xfId="56" applyFont="1" applyBorder="1" applyAlignment="1" applyProtection="1">
      <alignment horizontal="justify" vertical="top" wrapText="1"/>
    </xf>
    <xf numFmtId="0" fontId="0" fillId="6" borderId="0" xfId="88" applyFont="1" applyFill="1" applyBorder="1" applyAlignment="1" applyProtection="1">
      <alignment horizontal="right" vertical="center" wrapText="1" indent="1"/>
    </xf>
    <xf numFmtId="0" fontId="0" fillId="6" borderId="0" xfId="88" applyNumberFormat="1" applyFont="1" applyFill="1" applyBorder="1" applyAlignment="1" applyProtection="1">
      <alignment horizontal="right" vertical="center" wrapText="1" indent="1"/>
    </xf>
    <xf numFmtId="0" fontId="36" fillId="0" borderId="0" xfId="90" applyFont="1" applyFill="1" applyAlignment="1" applyProtection="1">
      <alignment vertical="center" wrapText="1"/>
    </xf>
    <xf numFmtId="0" fontId="5" fillId="6" borderId="14" xfId="90" applyFont="1" applyFill="1" applyBorder="1" applyAlignment="1" applyProtection="1">
      <alignment horizontal="center" vertical="center" wrapText="1"/>
    </xf>
    <xf numFmtId="0" fontId="5" fillId="0" borderId="15" xfId="49" applyFont="1" applyFill="1" applyBorder="1" applyAlignment="1" applyProtection="1">
      <alignment horizontal="center" vertical="center" wrapText="1"/>
    </xf>
    <xf numFmtId="0" fontId="5" fillId="6" borderId="15" xfId="90" applyFont="1" applyFill="1" applyBorder="1" applyAlignment="1" applyProtection="1">
      <alignment horizontal="center" vertical="center" wrapText="1"/>
    </xf>
    <xf numFmtId="0" fontId="5" fillId="0" borderId="16" xfId="49" applyFont="1" applyFill="1" applyBorder="1" applyAlignment="1" applyProtection="1">
      <alignment horizontal="center" vertical="center" wrapText="1"/>
    </xf>
    <xf numFmtId="0" fontId="5" fillId="0" borderId="11" xfId="90" applyFont="1" applyFill="1" applyBorder="1" applyAlignment="1" applyProtection="1">
      <alignment horizontal="center" vertical="center" wrapText="1"/>
    </xf>
    <xf numFmtId="49" fontId="5" fillId="0" borderId="11" xfId="90" applyNumberFormat="1" applyFont="1" applyFill="1" applyBorder="1" applyAlignment="1" applyProtection="1">
      <alignment horizontal="left" vertical="center" wrapText="1"/>
    </xf>
    <xf numFmtId="0" fontId="34" fillId="6" borderId="0" xfId="0" applyNumberFormat="1" applyFont="1" applyFill="1" applyBorder="1" applyAlignment="1" applyProtection="1">
      <alignment horizontal="center" vertical="center" wrapText="1"/>
    </xf>
    <xf numFmtId="49" fontId="5" fillId="6" borderId="11" xfId="80" applyNumberFormat="1" applyFont="1" applyFill="1" applyBorder="1" applyAlignment="1" applyProtection="1">
      <alignment horizontal="center" vertical="center" wrapText="1"/>
    </xf>
    <xf numFmtId="16" fontId="5" fillId="6" borderId="11" xfId="80" applyNumberFormat="1" applyFont="1" applyFill="1" applyBorder="1" applyAlignment="1" applyProtection="1">
      <alignment horizontal="center" vertical="center" wrapText="1"/>
    </xf>
    <xf numFmtId="49" fontId="5" fillId="17" borderId="11" xfId="89" applyNumberFormat="1" applyFont="1" applyFill="1" applyBorder="1" applyAlignment="1" applyProtection="1">
      <alignment horizontal="center" vertical="center" wrapText="1"/>
      <protection locked="0"/>
    </xf>
    <xf numFmtId="49" fontId="5" fillId="17" borderId="11" xfId="80" applyNumberFormat="1" applyFont="1" applyFill="1" applyBorder="1" applyAlignment="1" applyProtection="1">
      <alignment horizontal="center" vertical="center" wrapText="1"/>
      <protection locked="0"/>
    </xf>
    <xf numFmtId="0" fontId="5" fillId="6" borderId="17" xfId="83" applyFont="1" applyFill="1" applyBorder="1" applyAlignment="1" applyProtection="1">
      <alignment horizontal="center" vertical="center"/>
    </xf>
    <xf numFmtId="49" fontId="5" fillId="0" borderId="17" xfId="83" applyNumberFormat="1" applyFont="1" applyFill="1" applyBorder="1" applyAlignment="1" applyProtection="1">
      <alignment horizontal="left" vertical="center" wrapText="1"/>
    </xf>
    <xf numFmtId="49" fontId="5" fillId="0" borderId="11" xfId="88" applyNumberFormat="1" applyFont="1" applyFill="1" applyBorder="1" applyAlignment="1" applyProtection="1">
      <alignment horizontal="center" vertical="center" wrapText="1"/>
    </xf>
    <xf numFmtId="0" fontId="0" fillId="0" borderId="4" xfId="56" applyFont="1" applyBorder="1" applyAlignment="1" applyProtection="1">
      <alignment horizontal="justify" vertical="top" wrapText="1"/>
    </xf>
    <xf numFmtId="0" fontId="0" fillId="6" borderId="11" xfId="80" applyNumberFormat="1" applyFont="1" applyFill="1" applyBorder="1" applyAlignment="1" applyProtection="1">
      <alignment horizontal="left" vertical="center" wrapText="1" indent="1"/>
    </xf>
    <xf numFmtId="49" fontId="0" fillId="14" borderId="11" xfId="88" applyNumberFormat="1" applyFont="1" applyFill="1" applyBorder="1" applyAlignment="1" applyProtection="1">
      <alignment horizontal="center" vertical="center" wrapText="1"/>
    </xf>
    <xf numFmtId="0" fontId="69" fillId="0" borderId="0" xfId="88" applyFont="1" applyAlignment="1" applyProtection="1">
      <alignment horizontal="center" vertical="center" wrapText="1"/>
    </xf>
    <xf numFmtId="49" fontId="0" fillId="0" borderId="0" xfId="89" applyNumberFormat="1" applyFont="1" applyAlignment="1" applyProtection="1">
      <alignment vertical="center" wrapText="1"/>
    </xf>
    <xf numFmtId="0" fontId="5" fillId="0" borderId="0" xfId="89" applyFont="1" applyAlignment="1" applyProtection="1">
      <alignment vertical="center"/>
    </xf>
    <xf numFmtId="49" fontId="5" fillId="0" borderId="0" xfId="89" applyNumberFormat="1" applyFont="1" applyAlignment="1" applyProtection="1">
      <alignment vertical="center" wrapText="1"/>
    </xf>
    <xf numFmtId="0" fontId="0" fillId="0" borderId="0" xfId="86" applyFont="1" applyFill="1" applyBorder="1" applyAlignment="1" applyProtection="1">
      <alignment vertical="center" wrapText="1"/>
    </xf>
    <xf numFmtId="0" fontId="14" fillId="0" borderId="0" xfId="82" applyFont="1" applyBorder="1" applyAlignment="1">
      <alignment horizontal="right" vertical="top" wrapText="1"/>
    </xf>
    <xf numFmtId="49" fontId="23" fillId="6" borderId="18" xfId="73" applyFont="1" applyFill="1" applyBorder="1" applyAlignment="1" applyProtection="1">
      <alignment vertical="center" wrapText="1"/>
    </xf>
    <xf numFmtId="49" fontId="20" fillId="6" borderId="19" xfId="73" applyFont="1" applyFill="1" applyBorder="1" applyAlignment="1">
      <alignment horizontal="left" vertical="center" wrapText="1"/>
    </xf>
    <xf numFmtId="49" fontId="20" fillId="6" borderId="20" xfId="73" applyFont="1" applyFill="1" applyBorder="1" applyAlignment="1">
      <alignment horizontal="left" vertical="center" wrapText="1"/>
    </xf>
    <xf numFmtId="49" fontId="23" fillId="6" borderId="21" xfId="73" applyFont="1" applyFill="1" applyBorder="1" applyAlignment="1" applyProtection="1">
      <alignment vertical="center" wrapText="1"/>
    </xf>
    <xf numFmtId="49" fontId="14" fillId="6" borderId="0" xfId="73" applyFont="1" applyFill="1" applyBorder="1" applyAlignment="1">
      <alignment wrapText="1"/>
    </xf>
    <xf numFmtId="49" fontId="14" fillId="6" borderId="22" xfId="73" applyFont="1" applyFill="1" applyBorder="1" applyAlignment="1">
      <alignment wrapText="1"/>
    </xf>
    <xf numFmtId="49" fontId="11" fillId="6" borderId="0" xfId="38" applyNumberFormat="1" applyFont="1" applyFill="1" applyBorder="1" applyAlignment="1" applyProtection="1">
      <alignment horizontal="left" wrapText="1"/>
    </xf>
    <xf numFmtId="49" fontId="11" fillId="6" borderId="0" xfId="38" applyNumberFormat="1" applyFont="1" applyFill="1" applyBorder="1" applyAlignment="1" applyProtection="1">
      <alignment wrapText="1"/>
    </xf>
    <xf numFmtId="49" fontId="14" fillId="6" borderId="0" xfId="73" applyFont="1" applyFill="1" applyBorder="1" applyAlignment="1">
      <alignment horizontal="right" wrapText="1"/>
    </xf>
    <xf numFmtId="49" fontId="20" fillId="6" borderId="0" xfId="73" applyFont="1" applyFill="1" applyBorder="1" applyAlignment="1">
      <alignment horizontal="left" vertical="center" wrapText="1"/>
    </xf>
    <xf numFmtId="49" fontId="20" fillId="6" borderId="22" xfId="73" applyFont="1" applyFill="1" applyBorder="1" applyAlignment="1">
      <alignment horizontal="left" vertical="center" wrapText="1"/>
    </xf>
    <xf numFmtId="49" fontId="14" fillId="0" borderId="0" xfId="73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3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39" fillId="14" borderId="4" xfId="66" applyNumberFormat="1" applyFont="1" applyFill="1" applyBorder="1" applyAlignment="1" applyProtection="1">
      <alignment horizontal="center" vertical="center" wrapText="1"/>
    </xf>
    <xf numFmtId="49" fontId="39" fillId="11" borderId="4" xfId="66" applyNumberFormat="1" applyFont="1" applyFill="1" applyBorder="1" applyAlignment="1" applyProtection="1">
      <alignment horizontal="center" vertical="center" wrapText="1"/>
    </xf>
    <xf numFmtId="49" fontId="23" fillId="6" borderId="21" xfId="73" applyFont="1" applyFill="1" applyBorder="1" applyAlignment="1" applyProtection="1">
      <alignment horizontal="center" vertical="center" wrapText="1"/>
    </xf>
    <xf numFmtId="49" fontId="39" fillId="21" borderId="4" xfId="66" applyNumberFormat="1" applyFont="1" applyFill="1" applyBorder="1" applyAlignment="1" applyProtection="1">
      <alignment horizontal="center" vertical="center" wrapText="1"/>
    </xf>
    <xf numFmtId="49" fontId="0" fillId="0" borderId="18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0" fillId="0" borderId="22" xfId="0" applyBorder="1">
      <alignment vertical="top"/>
    </xf>
    <xf numFmtId="49" fontId="69" fillId="0" borderId="0" xfId="0" applyFont="1">
      <alignment vertical="top"/>
    </xf>
    <xf numFmtId="0" fontId="5" fillId="22" borderId="23" xfId="90" applyFont="1" applyFill="1" applyBorder="1" applyAlignment="1" applyProtection="1">
      <alignment vertical="center" wrapText="1"/>
    </xf>
    <xf numFmtId="49" fontId="31" fillId="22" borderId="24" xfId="0" applyFont="1" applyFill="1" applyBorder="1" applyAlignment="1" applyProtection="1">
      <alignment horizontal="left" vertical="center"/>
    </xf>
    <xf numFmtId="49" fontId="29" fillId="22" borderId="24" xfId="0" applyFont="1" applyFill="1" applyBorder="1" applyAlignment="1" applyProtection="1">
      <alignment horizontal="center" vertical="top"/>
    </xf>
    <xf numFmtId="49" fontId="0" fillId="3" borderId="11" xfId="89" applyNumberFormat="1" applyFont="1" applyFill="1" applyBorder="1" applyAlignment="1" applyProtection="1">
      <alignment horizontal="center" vertical="center" wrapText="1"/>
      <protection locked="0"/>
    </xf>
    <xf numFmtId="49" fontId="7" fillId="22" borderId="44" xfId="0" applyFont="1" applyFill="1" applyBorder="1" applyAlignment="1" applyProtection="1">
      <alignment horizontal="center" vertical="center"/>
    </xf>
    <xf numFmtId="49" fontId="31" fillId="22" borderId="45" xfId="0" applyFont="1" applyFill="1" applyBorder="1" applyAlignment="1" applyProtection="1">
      <alignment horizontal="left" vertical="center" indent="1"/>
    </xf>
    <xf numFmtId="49" fontId="31" fillId="22" borderId="46" xfId="0" applyFont="1" applyFill="1" applyBorder="1" applyAlignment="1" applyProtection="1">
      <alignment horizontal="left" vertical="center" indent="1"/>
    </xf>
    <xf numFmtId="49" fontId="7" fillId="22" borderId="47" xfId="0" applyFont="1" applyFill="1" applyBorder="1" applyAlignment="1" applyProtection="1">
      <alignment horizontal="center" vertical="center"/>
    </xf>
    <xf numFmtId="49" fontId="31" fillId="22" borderId="48" xfId="0" applyFont="1" applyFill="1" applyBorder="1" applyAlignment="1" applyProtection="1">
      <alignment horizontal="left" vertical="center"/>
    </xf>
    <xf numFmtId="0" fontId="5" fillId="6" borderId="49" xfId="90" applyFont="1" applyFill="1" applyBorder="1" applyAlignment="1" applyProtection="1">
      <alignment horizontal="center" vertical="center" wrapText="1"/>
    </xf>
    <xf numFmtId="0" fontId="5" fillId="0" borderId="49" xfId="49" applyFont="1" applyFill="1" applyBorder="1" applyAlignment="1" applyProtection="1">
      <alignment horizontal="center" vertical="center" wrapText="1"/>
    </xf>
    <xf numFmtId="0" fontId="18" fillId="0" borderId="0" xfId="48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8" fillId="0" borderId="26" xfId="90" applyFont="1" applyFill="1" applyBorder="1" applyAlignment="1" applyProtection="1">
      <alignment vertical="top" wrapText="1"/>
    </xf>
    <xf numFmtId="49" fontId="7" fillId="22" borderId="23" xfId="0" applyFont="1" applyFill="1" applyBorder="1" applyAlignment="1" applyProtection="1">
      <alignment horizontal="center" vertical="center"/>
    </xf>
    <xf numFmtId="49" fontId="31" fillId="22" borderId="24" xfId="0" applyFont="1" applyFill="1" applyBorder="1" applyAlignment="1" applyProtection="1">
      <alignment horizontal="left" vertical="center" indent="1"/>
    </xf>
    <xf numFmtId="49" fontId="31" fillId="22" borderId="25" xfId="0" applyFont="1" applyFill="1" applyBorder="1" applyAlignment="1" applyProtection="1">
      <alignment horizontal="left" vertical="center" indent="1"/>
    </xf>
    <xf numFmtId="49" fontId="0" fillId="0" borderId="11" xfId="90" applyNumberFormat="1" applyFont="1" applyFill="1" applyBorder="1" applyAlignment="1" applyProtection="1">
      <alignment horizontal="center" vertical="center" wrapText="1"/>
    </xf>
    <xf numFmtId="0" fontId="0" fillId="0" borderId="15" xfId="49" applyFont="1" applyFill="1" applyBorder="1" applyAlignment="1" applyProtection="1">
      <alignment horizontal="center" vertical="center" wrapText="1"/>
    </xf>
    <xf numFmtId="0" fontId="0" fillId="0" borderId="16" xfId="49" applyFont="1" applyFill="1" applyBorder="1" applyAlignment="1" applyProtection="1">
      <alignment horizontal="center" vertical="center" wrapText="1"/>
    </xf>
    <xf numFmtId="0" fontId="36" fillId="0" borderId="27" xfId="90" applyFont="1" applyFill="1" applyBorder="1" applyAlignment="1" applyProtection="1">
      <alignment vertical="center" wrapText="1"/>
    </xf>
    <xf numFmtId="49" fontId="5" fillId="17" borderId="11" xfId="90" applyNumberFormat="1" applyFont="1" applyFill="1" applyBorder="1" applyAlignment="1" applyProtection="1">
      <alignment horizontal="left" vertical="center" wrapText="1"/>
      <protection locked="0"/>
    </xf>
    <xf numFmtId="49" fontId="31" fillId="22" borderId="45" xfId="0" applyFont="1" applyFill="1" applyBorder="1" applyAlignment="1" applyProtection="1">
      <alignment horizontal="left" vertical="center"/>
    </xf>
    <xf numFmtId="0" fontId="38" fillId="0" borderId="26" xfId="90" applyFont="1" applyFill="1" applyBorder="1" applyAlignment="1" applyProtection="1">
      <alignment horizontal="center" vertical="center" wrapText="1"/>
    </xf>
    <xf numFmtId="49" fontId="32" fillId="6" borderId="28" xfId="49" applyNumberFormat="1" applyFont="1" applyFill="1" applyBorder="1" applyAlignment="1" applyProtection="1">
      <alignment horizontal="center" vertical="center" wrapText="1"/>
    </xf>
    <xf numFmtId="0" fontId="36" fillId="0" borderId="11" xfId="90" applyFont="1" applyFill="1" applyBorder="1" applyAlignment="1" applyProtection="1">
      <alignment vertical="center" wrapText="1"/>
    </xf>
    <xf numFmtId="49" fontId="0" fillId="17" borderId="11" xfId="89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89" applyNumberFormat="1" applyFont="1" applyFill="1" applyBorder="1" applyAlignment="1" applyProtection="1">
      <alignment horizontal="center" vertical="center" wrapText="1"/>
    </xf>
    <xf numFmtId="0" fontId="0" fillId="0" borderId="0" xfId="90" applyFont="1" applyFill="1" applyAlignment="1" applyProtection="1">
      <alignment horizontal="right" vertical="center" wrapText="1"/>
    </xf>
    <xf numFmtId="49" fontId="39" fillId="17" borderId="4" xfId="66" applyNumberFormat="1" applyFont="1" applyFill="1" applyBorder="1" applyAlignment="1" applyProtection="1">
      <alignment horizontal="center" vertical="center" wrapText="1"/>
    </xf>
    <xf numFmtId="0" fontId="1" fillId="0" borderId="0" xfId="64" applyProtection="1"/>
    <xf numFmtId="0" fontId="8" fillId="6" borderId="0" xfId="90" applyFont="1" applyFill="1" applyBorder="1" applyAlignment="1" applyProtection="1">
      <alignment horizontal="right" vertical="center"/>
    </xf>
    <xf numFmtId="0" fontId="5" fillId="0" borderId="4" xfId="83" applyFont="1" applyFill="1" applyBorder="1" applyAlignment="1" applyProtection="1">
      <alignment horizontal="center" vertical="center" wrapText="1"/>
    </xf>
    <xf numFmtId="0" fontId="5" fillId="17" borderId="11" xfId="88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89" applyNumberFormat="1" applyFont="1" applyFill="1" applyBorder="1" applyAlignment="1" applyProtection="1">
      <alignment horizontal="center" vertical="center" wrapText="1"/>
    </xf>
    <xf numFmtId="0" fontId="8" fillId="0" borderId="0" xfId="88" applyFont="1" applyAlignment="1" applyProtection="1">
      <alignment vertical="center" wrapText="1"/>
    </xf>
    <xf numFmtId="49" fontId="0" fillId="1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5" fillId="0" borderId="27" xfId="88" applyNumberFormat="1" applyFont="1" applyFill="1" applyBorder="1" applyAlignment="1" applyProtection="1">
      <alignment horizontal="center" vertical="center" wrapText="1"/>
    </xf>
    <xf numFmtId="14" fontId="0" fillId="0" borderId="0" xfId="89" applyNumberFormat="1" applyFont="1" applyFill="1" applyBorder="1" applyAlignment="1" applyProtection="1">
      <alignment horizontal="center" vertical="center" wrapText="1"/>
    </xf>
    <xf numFmtId="49" fontId="7" fillId="0" borderId="23" xfId="0" applyFont="1" applyFill="1" applyBorder="1" applyAlignment="1" applyProtection="1">
      <alignment horizontal="center" vertical="center"/>
    </xf>
    <xf numFmtId="49" fontId="31" fillId="0" borderId="24" xfId="0" applyFont="1" applyFill="1" applyBorder="1" applyAlignment="1" applyProtection="1">
      <alignment horizontal="left" vertical="center" indent="1"/>
    </xf>
    <xf numFmtId="49" fontId="31" fillId="0" borderId="25" xfId="0" applyFont="1" applyFill="1" applyBorder="1" applyAlignment="1" applyProtection="1">
      <alignment horizontal="left" vertical="center" indent="1"/>
    </xf>
    <xf numFmtId="4" fontId="5" fillId="0" borderId="50" xfId="90" applyNumberFormat="1" applyFont="1" applyFill="1" applyBorder="1" applyAlignment="1" applyProtection="1">
      <alignment vertical="center" wrapText="1"/>
    </xf>
    <xf numFmtId="0" fontId="5" fillId="0" borderId="10" xfId="90" applyFont="1" applyFill="1" applyBorder="1" applyAlignment="1" applyProtection="1">
      <alignment vertical="center" wrapText="1"/>
    </xf>
    <xf numFmtId="0" fontId="10" fillId="0" borderId="0" xfId="90" applyFont="1" applyFill="1" applyAlignment="1" applyProtection="1">
      <alignment vertical="center" wrapText="1"/>
    </xf>
    <xf numFmtId="49" fontId="5" fillId="11" borderId="50" xfId="9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89" applyFont="1" applyBorder="1" applyAlignment="1" applyProtection="1">
      <alignment horizontal="left" vertical="center"/>
    </xf>
    <xf numFmtId="49" fontId="5" fillId="0" borderId="11" xfId="0" applyNumberFormat="1" applyFont="1" applyBorder="1" applyProtection="1">
      <alignment vertical="top"/>
    </xf>
    <xf numFmtId="0" fontId="7" fillId="19" borderId="29" xfId="89" applyFont="1" applyFill="1" applyBorder="1" applyAlignment="1" applyProtection="1">
      <alignment horizontal="center" vertical="center" wrapText="1"/>
    </xf>
    <xf numFmtId="0" fontId="7" fillId="19" borderId="0" xfId="9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87" applyFont="1" applyFill="1" applyBorder="1" applyProtection="1"/>
    <xf numFmtId="0" fontId="39" fillId="6" borderId="0" xfId="87" applyFont="1" applyFill="1" applyBorder="1" applyAlignment="1" applyProtection="1">
      <alignment horizontal="center"/>
    </xf>
    <xf numFmtId="0" fontId="5" fillId="6" borderId="0" xfId="87" applyFont="1" applyFill="1" applyBorder="1" applyAlignment="1" applyProtection="1">
      <alignment vertical="center" wrapText="1"/>
    </xf>
    <xf numFmtId="49" fontId="5" fillId="6" borderId="30" xfId="91" applyNumberFormat="1" applyFont="1" applyFill="1" applyBorder="1" applyAlignment="1" applyProtection="1">
      <alignment horizontal="center" vertical="center"/>
    </xf>
    <xf numFmtId="49" fontId="5" fillId="17" borderId="30" xfId="87" applyNumberFormat="1" applyFont="1" applyFill="1" applyBorder="1" applyAlignment="1" applyProtection="1">
      <alignment horizontal="center" vertical="center" wrapText="1"/>
      <protection locked="0"/>
    </xf>
    <xf numFmtId="49" fontId="5" fillId="11" borderId="17" xfId="87" applyNumberFormat="1" applyFont="1" applyFill="1" applyBorder="1" applyAlignment="1" applyProtection="1">
      <alignment horizontal="center" vertical="center" wrapText="1"/>
      <protection locked="0"/>
    </xf>
    <xf numFmtId="0" fontId="5" fillId="6" borderId="30" xfId="87" applyFont="1" applyFill="1" applyBorder="1" applyAlignment="1" applyProtection="1">
      <alignment horizontal="left" vertical="center" wrapText="1" indent="2"/>
    </xf>
    <xf numFmtId="0" fontId="51" fillId="6" borderId="0" xfId="87" applyFont="1" applyFill="1" applyBorder="1" applyAlignment="1" applyProtection="1">
      <alignment vertical="center" wrapText="1"/>
    </xf>
    <xf numFmtId="0" fontId="70" fillId="6" borderId="0" xfId="87" applyFont="1" applyFill="1" applyBorder="1" applyAlignment="1" applyProtection="1">
      <alignment horizontal="center"/>
    </xf>
    <xf numFmtId="0" fontId="70" fillId="6" borderId="0" xfId="87" applyFont="1" applyFill="1" applyBorder="1" applyProtection="1"/>
    <xf numFmtId="0" fontId="51" fillId="6" borderId="0" xfId="87" applyFont="1" applyFill="1" applyBorder="1" applyProtection="1"/>
    <xf numFmtId="0" fontId="71" fillId="6" borderId="0" xfId="87" applyFont="1" applyFill="1" applyBorder="1" applyAlignment="1" applyProtection="1">
      <alignment horizontal="right" vertical="center"/>
    </xf>
    <xf numFmtId="0" fontId="71" fillId="6" borderId="0" xfId="87" applyFont="1" applyFill="1" applyBorder="1" applyAlignment="1" applyProtection="1">
      <alignment horizontal="right" vertical="top"/>
    </xf>
    <xf numFmtId="49" fontId="5" fillId="6" borderId="31" xfId="91" applyNumberFormat="1" applyFont="1" applyFill="1" applyBorder="1" applyAlignment="1" applyProtection="1">
      <alignment horizontal="center" vertical="center"/>
    </xf>
    <xf numFmtId="0" fontId="5" fillId="6" borderId="31" xfId="87" applyFont="1" applyFill="1" applyBorder="1" applyAlignment="1" applyProtection="1">
      <alignment horizontal="left" vertical="center" wrapText="1" indent="2"/>
    </xf>
    <xf numFmtId="49" fontId="5" fillId="17" borderId="31" xfId="87" applyNumberFormat="1" applyFont="1" applyFill="1" applyBorder="1" applyAlignment="1" applyProtection="1">
      <alignment horizontal="center" vertical="center" wrapText="1"/>
      <protection locked="0"/>
    </xf>
    <xf numFmtId="49" fontId="5" fillId="11" borderId="4" xfId="87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85" applyFont="1" applyFill="1" applyBorder="1" applyAlignment="1" applyProtection="1">
      <alignment vertical="center" wrapText="1"/>
    </xf>
    <xf numFmtId="0" fontId="47" fillId="0" borderId="0" xfId="85" applyFont="1" applyFill="1" applyAlignment="1" applyProtection="1">
      <alignment horizontal="left" vertical="center" wrapText="1"/>
    </xf>
    <xf numFmtId="0" fontId="54" fillId="0" borderId="0" xfId="85" applyFont="1" applyBorder="1" applyAlignment="1" applyProtection="1">
      <alignment vertical="center" wrapText="1"/>
    </xf>
    <xf numFmtId="0" fontId="18" fillId="6" borderId="0" xfId="89" applyFont="1" applyFill="1" applyBorder="1" applyAlignment="1" applyProtection="1">
      <alignment vertical="center" wrapText="1"/>
    </xf>
    <xf numFmtId="0" fontId="18" fillId="6" borderId="0" xfId="85" applyFont="1" applyFill="1" applyBorder="1" applyAlignment="1" applyProtection="1">
      <alignment horizontal="center" vertical="center" wrapText="1"/>
    </xf>
    <xf numFmtId="0" fontId="18" fillId="0" borderId="0" xfId="89" applyFont="1" applyFill="1" applyBorder="1" applyAlignment="1" applyProtection="1">
      <alignment vertical="center" wrapText="1"/>
    </xf>
    <xf numFmtId="0" fontId="18" fillId="0" borderId="0" xfId="85" applyFont="1" applyAlignment="1" applyProtection="1">
      <alignment vertical="center" wrapText="1"/>
    </xf>
    <xf numFmtId="49" fontId="47" fillId="0" borderId="0" xfId="92" applyNumberFormat="1" applyFont="1" applyFill="1" applyBorder="1" applyAlignment="1" applyProtection="1">
      <alignment horizontal="left" vertical="center" wrapText="1"/>
    </xf>
    <xf numFmtId="49" fontId="18" fillId="6" borderId="0" xfId="92" applyNumberFormat="1" applyFont="1" applyFill="1" applyBorder="1" applyAlignment="1" applyProtection="1">
      <alignment horizontal="center" vertical="center" wrapText="1"/>
    </xf>
    <xf numFmtId="49" fontId="18" fillId="6" borderId="4" xfId="92" applyNumberFormat="1" applyFont="1" applyFill="1" applyBorder="1" applyAlignment="1" applyProtection="1">
      <alignment horizontal="right" vertical="center" wrapText="1" indent="1"/>
    </xf>
    <xf numFmtId="49" fontId="18" fillId="17" borderId="4" xfId="9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92" applyNumberFormat="1" applyFont="1" applyFill="1" applyBorder="1" applyAlignment="1" applyProtection="1">
      <alignment horizontal="center" vertical="center" wrapText="1"/>
    </xf>
    <xf numFmtId="49" fontId="5" fillId="6" borderId="4" xfId="91" applyNumberFormat="1" applyFont="1" applyFill="1" applyBorder="1" applyAlignment="1" applyProtection="1">
      <alignment horizontal="center" vertical="center"/>
    </xf>
    <xf numFmtId="49" fontId="5" fillId="17" borderId="4" xfId="8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11" xfId="87" applyFont="1" applyFill="1" applyBorder="1" applyAlignment="1" applyProtection="1">
      <alignment horizontal="left" vertical="center" wrapText="1" indent="2"/>
    </xf>
    <xf numFmtId="49" fontId="5" fillId="0" borderId="32" xfId="90" applyNumberFormat="1" applyFont="1" applyFill="1" applyBorder="1" applyAlignment="1" applyProtection="1">
      <alignment horizontal="left" vertical="center" wrapText="1"/>
    </xf>
    <xf numFmtId="49" fontId="7" fillId="22" borderId="33" xfId="0" applyFont="1" applyFill="1" applyBorder="1" applyAlignment="1" applyProtection="1">
      <alignment horizontal="center" vertical="center"/>
    </xf>
    <xf numFmtId="0" fontId="0" fillId="6" borderId="11" xfId="87" applyFont="1" applyFill="1" applyBorder="1" applyAlignment="1" applyProtection="1">
      <alignment horizontal="left" vertical="center" wrapText="1" indent="3"/>
    </xf>
    <xf numFmtId="0" fontId="0" fillId="6" borderId="11" xfId="87" applyFont="1" applyFill="1" applyBorder="1" applyAlignment="1" applyProtection="1">
      <alignment horizontal="left" vertical="center" wrapText="1" indent="4"/>
    </xf>
    <xf numFmtId="49" fontId="5" fillId="11" borderId="25" xfId="9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90" applyNumberFormat="1" applyFont="1" applyFill="1" applyBorder="1" applyAlignment="1" applyProtection="1">
      <alignment vertical="center" wrapText="1"/>
    </xf>
    <xf numFmtId="49" fontId="7" fillId="22" borderId="34" xfId="0" applyFont="1" applyFill="1" applyBorder="1" applyAlignment="1" applyProtection="1">
      <alignment horizontal="center" vertical="center"/>
    </xf>
    <xf numFmtId="0" fontId="0" fillId="0" borderId="23" xfId="90" applyNumberFormat="1" applyFont="1" applyFill="1" applyBorder="1" applyAlignment="1" applyProtection="1">
      <alignment horizontal="center" vertical="center" wrapText="1"/>
    </xf>
    <xf numFmtId="0" fontId="7" fillId="1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49" fontId="0" fillId="0" borderId="0" xfId="0" applyFont="1" applyProtection="1">
      <alignment vertical="top"/>
    </xf>
    <xf numFmtId="0" fontId="0" fillId="17" borderId="11" xfId="87" applyNumberFormat="1" applyFont="1" applyFill="1" applyBorder="1" applyAlignment="1" applyProtection="1">
      <alignment horizontal="left" vertical="center" wrapText="1" indent="4"/>
      <protection locked="0"/>
    </xf>
    <xf numFmtId="49" fontId="7" fillId="6" borderId="32" xfId="91" applyNumberFormat="1" applyFont="1" applyFill="1" applyBorder="1" applyAlignment="1" applyProtection="1">
      <alignment horizontal="center" vertical="center"/>
    </xf>
    <xf numFmtId="0" fontId="7" fillId="6" borderId="32" xfId="87" applyFont="1" applyFill="1" applyBorder="1" applyAlignment="1" applyProtection="1">
      <alignment vertical="center" wrapText="1"/>
    </xf>
    <xf numFmtId="0" fontId="0" fillId="6" borderId="11" xfId="87" applyFont="1" applyFill="1" applyBorder="1" applyAlignment="1" applyProtection="1">
      <alignment horizontal="left" vertical="center" wrapText="1" indent="1"/>
    </xf>
    <xf numFmtId="49" fontId="0" fillId="6" borderId="11" xfId="91" applyNumberFormat="1" applyFont="1" applyFill="1" applyBorder="1" applyAlignment="1" applyProtection="1">
      <alignment horizontal="center" vertical="center"/>
    </xf>
    <xf numFmtId="0" fontId="5" fillId="6" borderId="0" xfId="87" applyFont="1" applyFill="1" applyBorder="1" applyAlignment="1" applyProtection="1">
      <alignment horizontal="center" vertical="center" wrapText="1"/>
    </xf>
    <xf numFmtId="0" fontId="32" fillId="6" borderId="0" xfId="91" applyNumberFormat="1" applyFont="1" applyFill="1" applyBorder="1" applyAlignment="1" applyProtection="1">
      <alignment horizontal="center" vertical="center"/>
    </xf>
    <xf numFmtId="0" fontId="5" fillId="6" borderId="11" xfId="80" applyNumberFormat="1" applyFont="1" applyFill="1" applyBorder="1" applyAlignment="1" applyProtection="1">
      <alignment horizontal="center" vertical="center" wrapText="1"/>
    </xf>
    <xf numFmtId="0" fontId="0" fillId="6" borderId="15" xfId="80" applyNumberFormat="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vertical="center" wrapText="1"/>
    </xf>
    <xf numFmtId="0" fontId="38" fillId="6" borderId="0" xfId="83" applyFont="1" applyFill="1" applyBorder="1" applyAlignment="1" applyProtection="1">
      <alignment horizontal="center" vertical="center" wrapText="1"/>
    </xf>
    <xf numFmtId="49" fontId="7" fillId="22" borderId="51" xfId="0" applyFont="1" applyFill="1" applyBorder="1" applyAlignment="1" applyProtection="1">
      <alignment horizontal="center" vertical="center"/>
    </xf>
    <xf numFmtId="49" fontId="31" fillId="22" borderId="52" xfId="0" applyFont="1" applyFill="1" applyBorder="1" applyAlignment="1" applyProtection="1">
      <alignment horizontal="left" vertical="center"/>
    </xf>
    <xf numFmtId="0" fontId="5" fillId="6" borderId="11" xfId="83" applyFont="1" applyFill="1" applyBorder="1" applyAlignment="1" applyProtection="1">
      <alignment horizontal="center" vertical="center"/>
    </xf>
    <xf numFmtId="49" fontId="5" fillId="17" borderId="11" xfId="83" applyNumberFormat="1" applyFont="1" applyFill="1" applyBorder="1" applyAlignment="1" applyProtection="1">
      <alignment horizontal="left" vertical="center" wrapText="1"/>
      <protection locked="0"/>
    </xf>
    <xf numFmtId="0" fontId="5" fillId="0" borderId="49" xfId="49" applyFont="1" applyFill="1" applyBorder="1" applyAlignment="1" applyProtection="1">
      <alignment horizontal="center" vertical="center" wrapText="1"/>
    </xf>
    <xf numFmtId="0" fontId="0" fillId="14" borderId="11" xfId="87" applyNumberFormat="1" applyFont="1" applyFill="1" applyBorder="1" applyAlignment="1" applyProtection="1">
      <alignment horizontal="center" vertical="center" wrapText="1"/>
    </xf>
    <xf numFmtId="4" fontId="0" fillId="17" borderId="11" xfId="87" applyNumberFormat="1" applyFont="1" applyFill="1" applyBorder="1" applyAlignment="1" applyProtection="1">
      <alignment horizontal="left" vertical="center" wrapText="1" indent="2"/>
      <protection locked="0"/>
    </xf>
    <xf numFmtId="3" fontId="0" fillId="17" borderId="11" xfId="87" applyNumberFormat="1" applyFont="1" applyFill="1" applyBorder="1" applyAlignment="1" applyProtection="1">
      <alignment horizontal="left" vertical="center" wrapText="1" indent="2"/>
      <protection locked="0"/>
    </xf>
    <xf numFmtId="4" fontId="0" fillId="17" borderId="11" xfId="87" applyNumberFormat="1" applyFont="1" applyFill="1" applyBorder="1" applyAlignment="1" applyProtection="1">
      <alignment horizontal="left" vertical="center" wrapText="1" indent="3"/>
      <protection locked="0"/>
    </xf>
    <xf numFmtId="49" fontId="5" fillId="17" borderId="11" xfId="90" applyNumberFormat="1" applyFont="1" applyFill="1" applyBorder="1" applyAlignment="1" applyProtection="1">
      <alignment horizontal="right" vertical="center" wrapText="1"/>
      <protection locked="0"/>
    </xf>
    <xf numFmtId="4" fontId="0" fillId="17" borderId="11" xfId="87" applyNumberFormat="1" applyFont="1" applyFill="1" applyBorder="1" applyAlignment="1" applyProtection="1">
      <alignment horizontal="right" vertical="center" wrapText="1"/>
      <protection locked="0"/>
    </xf>
    <xf numFmtId="3" fontId="0" fillId="17" borderId="11" xfId="87" applyNumberFormat="1" applyFont="1" applyFill="1" applyBorder="1" applyAlignment="1" applyProtection="1">
      <alignment horizontal="right" vertical="center" wrapText="1"/>
      <protection locked="0"/>
    </xf>
    <xf numFmtId="0" fontId="0" fillId="17" borderId="11" xfId="87" applyNumberFormat="1" applyFont="1" applyFill="1" applyBorder="1" applyAlignment="1" applyProtection="1">
      <alignment horizontal="right" vertical="center" wrapText="1"/>
      <protection locked="0"/>
    </xf>
    <xf numFmtId="14" fontId="0" fillId="17" borderId="11" xfId="89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90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</xf>
    <xf numFmtId="49" fontId="0" fillId="17" borderId="25" xfId="90" applyNumberFormat="1" applyFont="1" applyFill="1" applyBorder="1" applyAlignment="1" applyProtection="1">
      <alignment vertical="center" wrapText="1"/>
      <protection locked="0"/>
    </xf>
    <xf numFmtId="49" fontId="7" fillId="22" borderId="24" xfId="0" applyFont="1" applyFill="1" applyBorder="1" applyAlignment="1" applyProtection="1">
      <alignment horizontal="center" vertical="center"/>
    </xf>
    <xf numFmtId="0" fontId="38" fillId="0" borderId="27" xfId="90" applyFont="1" applyFill="1" applyBorder="1" applyAlignment="1" applyProtection="1">
      <alignment vertical="center" wrapText="1"/>
    </xf>
    <xf numFmtId="49" fontId="5" fillId="11" borderId="11" xfId="87" applyNumberFormat="1" applyFont="1" applyFill="1" applyBorder="1" applyAlignment="1" applyProtection="1">
      <alignment horizontal="left" vertical="center" wrapText="1"/>
      <protection locked="0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0" fillId="6" borderId="11" xfId="89" applyNumberFormat="1" applyFont="1" applyFill="1" applyBorder="1" applyAlignment="1" applyProtection="1">
      <alignment horizontal="center" vertical="center" wrapText="1"/>
    </xf>
    <xf numFmtId="0" fontId="0" fillId="0" borderId="23" xfId="90" applyFont="1" applyFill="1" applyBorder="1" applyAlignment="1" applyProtection="1">
      <alignment horizontal="center" vertical="center" wrapText="1"/>
    </xf>
    <xf numFmtId="0" fontId="0" fillId="0" borderId="35" xfId="90" applyFont="1" applyFill="1" applyBorder="1" applyAlignment="1" applyProtection="1">
      <alignment horizontal="center" vertical="center" wrapText="1"/>
    </xf>
    <xf numFmtId="0" fontId="0" fillId="0" borderId="27" xfId="90" applyFont="1" applyFill="1" applyBorder="1" applyAlignment="1" applyProtection="1">
      <alignment horizontal="center" vertical="center" wrapText="1"/>
    </xf>
    <xf numFmtId="0" fontId="8" fillId="0" borderId="0" xfId="88" applyFont="1" applyAlignment="1" applyProtection="1">
      <alignment vertical="top" wrapText="1"/>
    </xf>
    <xf numFmtId="0" fontId="34" fillId="0" borderId="0" xfId="88" applyFont="1" applyFill="1" applyAlignment="1" applyProtection="1">
      <alignment vertical="center" wrapText="1"/>
    </xf>
    <xf numFmtId="0" fontId="34" fillId="0" borderId="0" xfId="88" applyFont="1" applyFill="1" applyAlignment="1" applyProtection="1">
      <alignment horizontal="left" vertical="center" wrapText="1"/>
    </xf>
    <xf numFmtId="0" fontId="55" fillId="0" borderId="0" xfId="88" applyFont="1" applyAlignment="1" applyProtection="1">
      <alignment vertical="center" wrapText="1"/>
    </xf>
    <xf numFmtId="0" fontId="56" fillId="0" borderId="0" xfId="88" applyFont="1" applyAlignment="1" applyProtection="1">
      <alignment vertical="top" wrapText="1"/>
    </xf>
    <xf numFmtId="0" fontId="7" fillId="0" borderId="0" xfId="88" applyFont="1" applyAlignment="1" applyProtection="1">
      <alignment vertical="center" wrapText="1"/>
    </xf>
    <xf numFmtId="0" fontId="8" fillId="0" borderId="0" xfId="90" applyFont="1" applyFill="1" applyAlignment="1" applyProtection="1">
      <alignment horizontal="right" vertical="top" wrapText="1"/>
    </xf>
    <xf numFmtId="49" fontId="8" fillId="0" borderId="0" xfId="0" applyFont="1" applyBorder="1" applyAlignment="1" applyProtection="1">
      <alignment horizontal="right" vertical="top"/>
    </xf>
    <xf numFmtId="49" fontId="8" fillId="0" borderId="0" xfId="0" applyFont="1" applyFill="1" applyBorder="1" applyAlignment="1" applyProtection="1">
      <alignment horizontal="right" vertical="top"/>
    </xf>
    <xf numFmtId="49" fontId="5" fillId="11" borderId="11" xfId="83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Font="1" applyAlignment="1">
      <alignment vertical="top"/>
    </xf>
    <xf numFmtId="0" fontId="8" fillId="0" borderId="0" xfId="90" applyFont="1" applyFill="1" applyAlignment="1" applyProtection="1">
      <alignment vertical="top" wrapText="1"/>
    </xf>
    <xf numFmtId="49" fontId="31" fillId="22" borderId="24" xfId="0" applyFont="1" applyFill="1" applyBorder="1" applyAlignment="1" applyProtection="1">
      <alignment vertical="center"/>
    </xf>
    <xf numFmtId="49" fontId="31" fillId="22" borderId="25" xfId="0" applyFont="1" applyFill="1" applyBorder="1" applyAlignment="1" applyProtection="1">
      <alignment vertical="center"/>
    </xf>
    <xf numFmtId="49" fontId="7" fillId="1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62"/>
    <xf numFmtId="49" fontId="5" fillId="23" borderId="23" xfId="91" applyNumberFormat="1" applyFont="1" applyFill="1" applyBorder="1" applyAlignment="1" applyProtection="1">
      <alignment horizontal="center" vertical="center"/>
    </xf>
    <xf numFmtId="49" fontId="31" fillId="23" borderId="45" xfId="0" applyFont="1" applyFill="1" applyBorder="1" applyAlignment="1" applyProtection="1">
      <alignment horizontal="left" vertical="center"/>
    </xf>
    <xf numFmtId="0" fontId="5" fillId="23" borderId="24" xfId="89" applyNumberFormat="1" applyFont="1" applyFill="1" applyBorder="1" applyAlignment="1" applyProtection="1">
      <alignment horizontal="center" vertical="center" wrapText="1"/>
    </xf>
    <xf numFmtId="49" fontId="5" fillId="23" borderId="25" xfId="87" applyNumberFormat="1" applyFont="1" applyFill="1" applyBorder="1" applyAlignment="1" applyProtection="1">
      <alignment horizontal="left" vertical="center" wrapText="1"/>
    </xf>
    <xf numFmtId="0" fontId="5" fillId="20" borderId="23" xfId="46" applyFont="1" applyFill="1" applyBorder="1" applyAlignment="1" applyProtection="1">
      <alignment horizontal="center"/>
    </xf>
    <xf numFmtId="0" fontId="50" fillId="20" borderId="24" xfId="46" applyFont="1" applyFill="1" applyBorder="1" applyAlignment="1" applyProtection="1">
      <alignment horizontal="left" vertical="center"/>
    </xf>
    <xf numFmtId="0" fontId="50" fillId="20" borderId="25" xfId="46" applyFont="1" applyFill="1" applyBorder="1" applyAlignment="1" applyProtection="1">
      <alignment horizontal="left" vertical="center"/>
    </xf>
    <xf numFmtId="49" fontId="0" fillId="0" borderId="11" xfId="0" applyFont="1" applyBorder="1" applyAlignment="1">
      <alignment horizontal="center" vertical="center" wrapText="1"/>
    </xf>
    <xf numFmtId="49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17" borderId="11" xfId="88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5" fillId="3" borderId="32" xfId="89" applyNumberFormat="1" applyFont="1" applyFill="1" applyBorder="1" applyAlignment="1" applyProtection="1">
      <alignment horizontal="center" vertical="center" wrapText="1"/>
    </xf>
    <xf numFmtId="49" fontId="0" fillId="0" borderId="0" xfId="0" applyFont="1" applyAlignment="1">
      <alignment horizontal="right" vertical="top"/>
    </xf>
    <xf numFmtId="0" fontId="0" fillId="0" borderId="23" xfId="0" applyNumberFormat="1" applyFont="1" applyBorder="1" applyAlignment="1">
      <alignment horizontal="center" vertical="center" wrapText="1"/>
    </xf>
    <xf numFmtId="49" fontId="0" fillId="0" borderId="32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0" fillId="0" borderId="0" xfId="0" applyFont="1" applyBorder="1">
      <alignment vertical="top"/>
    </xf>
    <xf numFmtId="49" fontId="0" fillId="0" borderId="23" xfId="0" applyFont="1" applyBorder="1" applyAlignment="1">
      <alignment vertical="center" wrapText="1"/>
    </xf>
    <xf numFmtId="49" fontId="0" fillId="0" borderId="23" xfId="0" applyFont="1" applyBorder="1" applyAlignment="1">
      <alignment horizontal="left" vertical="center" wrapText="1" indent="1"/>
    </xf>
    <xf numFmtId="49" fontId="0" fillId="0" borderId="11" xfId="0" applyFont="1" applyBorder="1" applyAlignment="1">
      <alignment horizontal="left" vertical="center" wrapText="1" indent="1"/>
    </xf>
    <xf numFmtId="0" fontId="0" fillId="6" borderId="11" xfId="91" applyNumberFormat="1" applyFont="1" applyFill="1" applyBorder="1" applyAlignment="1" applyProtection="1">
      <alignment horizontal="center" vertical="center"/>
    </xf>
    <xf numFmtId="49" fontId="0" fillId="17" borderId="11" xfId="8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7" applyNumberFormat="1" applyFont="1">
      <alignment vertical="top"/>
    </xf>
    <xf numFmtId="49" fontId="0" fillId="0" borderId="0" xfId="0" applyNumberFormat="1" applyFont="1" applyAlignment="1" applyProtection="1">
      <alignment vertical="center" wrapText="1"/>
    </xf>
    <xf numFmtId="49" fontId="5" fillId="1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83" applyNumberFormat="1" applyFont="1"/>
    <xf numFmtId="22" fontId="5" fillId="0" borderId="0" xfId="83" applyNumberFormat="1" applyFont="1" applyAlignment="1" applyProtection="1">
      <alignment horizontal="left" vertical="center" wrapText="1"/>
    </xf>
    <xf numFmtId="0" fontId="5" fillId="14" borderId="11" xfId="88" applyNumberFormat="1" applyFont="1" applyFill="1" applyBorder="1" applyAlignment="1" applyProtection="1">
      <alignment horizontal="center" vertical="center" wrapText="1"/>
    </xf>
    <xf numFmtId="49" fontId="0" fillId="6" borderId="32" xfId="89" applyNumberFormat="1" applyFont="1" applyFill="1" applyBorder="1" applyAlignment="1" applyProtection="1">
      <alignment vertical="center" wrapText="1"/>
    </xf>
    <xf numFmtId="49" fontId="0" fillId="6" borderId="32" xfId="89" applyNumberFormat="1" applyFont="1" applyFill="1" applyBorder="1" applyAlignment="1" applyProtection="1">
      <alignment horizontal="left" vertical="center" wrapText="1"/>
    </xf>
    <xf numFmtId="49" fontId="0" fillId="17" borderId="32" xfId="89" applyNumberFormat="1" applyFont="1" applyFill="1" applyBorder="1" applyAlignment="1" applyProtection="1">
      <alignment horizontal="center" vertical="center" wrapText="1"/>
      <protection locked="0"/>
    </xf>
    <xf numFmtId="49" fontId="0" fillId="17" borderId="11" xfId="83" applyNumberFormat="1" applyFont="1" applyFill="1" applyBorder="1" applyAlignment="1" applyProtection="1">
      <alignment horizontal="left" vertical="center" wrapText="1"/>
      <protection locked="0"/>
    </xf>
    <xf numFmtId="49" fontId="0" fillId="11" borderId="11" xfId="87" applyNumberFormat="1" applyFont="1" applyFill="1" applyBorder="1" applyAlignment="1" applyProtection="1">
      <alignment horizontal="left" vertical="center" wrapText="1"/>
      <protection locked="0"/>
    </xf>
    <xf numFmtId="49" fontId="67" fillId="17" borderId="11" xfId="36" applyNumberFormat="1" applyFont="1" applyFill="1" applyBorder="1" applyAlignment="1" applyProtection="1">
      <alignment horizontal="center" vertical="center" wrapText="1"/>
      <protection locked="0"/>
    </xf>
    <xf numFmtId="0" fontId="39" fillId="6" borderId="0" xfId="73" applyNumberFormat="1" applyFont="1" applyFill="1" applyBorder="1" applyAlignment="1">
      <alignment horizontal="justify" vertical="top" wrapText="1"/>
    </xf>
    <xf numFmtId="0" fontId="40" fillId="6" borderId="0" xfId="73" applyNumberFormat="1" applyFont="1" applyFill="1" applyBorder="1" applyAlignment="1">
      <alignment horizontal="left" vertical="center" wrapText="1"/>
    </xf>
    <xf numFmtId="0" fontId="67" fillId="0" borderId="0" xfId="36" applyBorder="1" applyAlignment="1" applyProtection="1">
      <alignment vertical="center" wrapText="1"/>
    </xf>
    <xf numFmtId="0" fontId="18" fillId="0" borderId="0" xfId="26" applyFont="1" applyFill="1" applyBorder="1" applyAlignment="1" applyProtection="1">
      <alignment horizontal="right" vertical="top" wrapText="1" indent="1"/>
    </xf>
    <xf numFmtId="49" fontId="29" fillId="0" borderId="0" xfId="41" applyNumberFormat="1" applyFont="1" applyFill="1" applyBorder="1" applyAlignment="1" applyProtection="1">
      <alignment horizontal="left" vertical="top" wrapText="1"/>
    </xf>
    <xf numFmtId="49" fontId="14" fillId="6" borderId="0" xfId="73" applyFont="1" applyFill="1" applyBorder="1" applyAlignment="1">
      <alignment horizontal="left"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67" fillId="0" borderId="0" xfId="36" applyNumberFormat="1" applyFill="1" applyBorder="1" applyAlignment="1" applyProtection="1">
      <alignment horizontal="left" vertical="center" wrapText="1"/>
    </xf>
    <xf numFmtId="49" fontId="14" fillId="6" borderId="0" xfId="7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39" fillId="6" borderId="0" xfId="73" applyNumberFormat="1" applyFont="1" applyFill="1" applyBorder="1" applyAlignment="1">
      <alignment horizontal="right" vertical="center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8" borderId="36" xfId="33" applyNumberFormat="1" applyFont="1" applyFill="1" applyBorder="1" applyAlignment="1">
      <alignment horizontal="center" vertical="center" wrapText="1"/>
    </xf>
    <xf numFmtId="0" fontId="18" fillId="8" borderId="37" xfId="33" applyNumberFormat="1" applyFont="1" applyFill="1" applyBorder="1" applyAlignment="1">
      <alignment horizontal="center" vertical="center" wrapText="1"/>
    </xf>
    <xf numFmtId="0" fontId="18" fillId="8" borderId="38" xfId="33" applyNumberFormat="1" applyFont="1" applyFill="1" applyBorder="1" applyAlignment="1">
      <alignment horizontal="center" vertical="center" wrapText="1"/>
    </xf>
    <xf numFmtId="0" fontId="14" fillId="6" borderId="0" xfId="73" applyNumberFormat="1" applyFont="1" applyFill="1" applyBorder="1" applyAlignment="1" applyProtection="1">
      <alignment horizontal="justify" vertical="top" wrapText="1"/>
    </xf>
    <xf numFmtId="49" fontId="14" fillId="6" borderId="39" xfId="73" applyFont="1" applyFill="1" applyBorder="1" applyAlignment="1">
      <alignment vertical="center" wrapText="1"/>
    </xf>
    <xf numFmtId="49" fontId="14" fillId="6" borderId="0" xfId="73" applyFont="1" applyFill="1" applyBorder="1" applyAlignment="1">
      <alignment vertical="center" wrapText="1"/>
    </xf>
    <xf numFmtId="49" fontId="14" fillId="6" borderId="39" xfId="73" applyFont="1" applyFill="1" applyBorder="1" applyAlignment="1">
      <alignment horizontal="left" vertical="center" wrapText="1"/>
    </xf>
    <xf numFmtId="49" fontId="14" fillId="6" borderId="0" xfId="73" applyFont="1" applyFill="1" applyBorder="1" applyAlignment="1">
      <alignment horizontal="left" vertical="center" wrapText="1"/>
    </xf>
    <xf numFmtId="0" fontId="14" fillId="6" borderId="0" xfId="73" applyNumberFormat="1" applyFont="1" applyFill="1" applyBorder="1" applyAlignment="1">
      <alignment horizontal="justify" vertical="center" wrapText="1"/>
    </xf>
    <xf numFmtId="49" fontId="7" fillId="0" borderId="0" xfId="0" applyFont="1" applyAlignment="1">
      <alignment horizontal="left" vertical="top"/>
    </xf>
    <xf numFmtId="49" fontId="0" fillId="0" borderId="0" xfId="0" applyBorder="1" applyAlignment="1">
      <alignment horizontal="right" vertical="center"/>
    </xf>
    <xf numFmtId="49" fontId="67" fillId="0" borderId="0" xfId="36" applyNumberFormat="1" applyBorder="1" applyAlignment="1" applyProtection="1">
      <alignment horizontal="left" vertical="center" indent="1"/>
    </xf>
    <xf numFmtId="0" fontId="14" fillId="0" borderId="0" xfId="82" applyFont="1" applyBorder="1" applyAlignment="1">
      <alignment wrapText="1"/>
    </xf>
    <xf numFmtId="49" fontId="29" fillId="0" borderId="0" xfId="41" applyNumberFormat="1" applyFont="1" applyFill="1" applyBorder="1" applyAlignment="1" applyProtection="1">
      <alignment horizontal="left" vertical="top" wrapText="1" indent="1"/>
    </xf>
    <xf numFmtId="0" fontId="14" fillId="6" borderId="0" xfId="73" applyNumberFormat="1" applyFont="1" applyFill="1" applyBorder="1" applyAlignment="1">
      <alignment horizontal="justify" vertical="top" wrapText="1"/>
    </xf>
    <xf numFmtId="49" fontId="14" fillId="6" borderId="0" xfId="73" applyFont="1" applyFill="1" applyBorder="1" applyAlignment="1">
      <alignment horizontal="left" vertical="top" wrapText="1" indent="1"/>
    </xf>
    <xf numFmtId="0" fontId="39" fillId="6" borderId="0" xfId="73" applyNumberFormat="1" applyFont="1" applyFill="1" applyBorder="1" applyAlignment="1">
      <alignment horizontal="justify" vertical="center" wrapText="1"/>
    </xf>
    <xf numFmtId="49" fontId="67" fillId="0" borderId="0" xfId="36" applyNumberFormat="1" applyFill="1" applyBorder="1" applyAlignment="1" applyProtection="1">
      <alignment horizontal="left" vertical="top" wrapText="1"/>
    </xf>
    <xf numFmtId="0" fontId="8" fillId="0" borderId="0" xfId="88" applyFont="1" applyAlignment="1" applyProtection="1">
      <alignment horizontal="justify" vertical="top" wrapText="1"/>
    </xf>
    <xf numFmtId="0" fontId="56" fillId="0" borderId="0" xfId="88" applyFont="1" applyAlignment="1" applyProtection="1">
      <alignment horizontal="justify" vertical="top" wrapText="1"/>
    </xf>
    <xf numFmtId="0" fontId="18" fillId="0" borderId="53" xfId="93" applyFont="1" applyBorder="1" applyAlignment="1">
      <alignment horizontal="center" vertical="center" wrapText="1"/>
    </xf>
    <xf numFmtId="49" fontId="31" fillId="0" borderId="34" xfId="0" applyFont="1" applyFill="1" applyBorder="1" applyAlignment="1" applyProtection="1">
      <alignment horizontal="left" vertical="center"/>
    </xf>
    <xf numFmtId="49" fontId="31" fillId="0" borderId="35" xfId="0" applyFont="1" applyFill="1" applyBorder="1" applyAlignment="1" applyProtection="1">
      <alignment horizontal="left" vertical="center"/>
    </xf>
    <xf numFmtId="0" fontId="5" fillId="6" borderId="11" xfId="90" applyFont="1" applyFill="1" applyBorder="1" applyAlignment="1" applyProtection="1">
      <alignment horizontal="center" vertical="center" wrapText="1"/>
    </xf>
    <xf numFmtId="14" fontId="5" fillId="3" borderId="32" xfId="89" applyNumberFormat="1" applyFont="1" applyFill="1" applyBorder="1" applyAlignment="1" applyProtection="1">
      <alignment horizontal="center" vertical="center" wrapText="1"/>
    </xf>
    <xf numFmtId="14" fontId="5" fillId="3" borderId="27" xfId="89" applyNumberFormat="1" applyFont="1" applyFill="1" applyBorder="1" applyAlignment="1" applyProtection="1">
      <alignment horizontal="center" vertical="center" wrapText="1"/>
    </xf>
    <xf numFmtId="49" fontId="5" fillId="14" borderId="11" xfId="90" applyNumberFormat="1" applyFont="1" applyFill="1" applyBorder="1" applyAlignment="1" applyProtection="1">
      <alignment horizontal="center" vertical="center" wrapText="1"/>
    </xf>
    <xf numFmtId="14" fontId="48" fillId="3" borderId="11" xfId="89" applyNumberFormat="1" applyFont="1" applyFill="1" applyBorder="1" applyAlignment="1" applyProtection="1">
      <alignment horizontal="center" vertical="center" wrapText="1"/>
    </xf>
    <xf numFmtId="49" fontId="5" fillId="11" borderId="32" xfId="90" applyNumberFormat="1" applyFont="1" applyFill="1" applyBorder="1" applyAlignment="1" applyProtection="1">
      <alignment horizontal="center" vertical="center" wrapText="1"/>
      <protection locked="0"/>
    </xf>
    <xf numFmtId="49" fontId="5" fillId="11" borderId="27" xfId="90" applyNumberFormat="1" applyFont="1" applyFill="1" applyBorder="1" applyAlignment="1" applyProtection="1">
      <alignment horizontal="center" vertical="center" wrapText="1"/>
      <protection locked="0"/>
    </xf>
    <xf numFmtId="49" fontId="72" fillId="0" borderId="0" xfId="0" applyFont="1" applyAlignment="1">
      <alignment horizontal="left" vertical="top"/>
    </xf>
    <xf numFmtId="0" fontId="8" fillId="0" borderId="0" xfId="90" applyFont="1" applyFill="1" applyAlignment="1" applyProtection="1">
      <alignment horizontal="left" vertical="top" wrapText="1"/>
    </xf>
    <xf numFmtId="0" fontId="18" fillId="0" borderId="54" xfId="48" applyFont="1" applyFill="1" applyBorder="1" applyAlignment="1" applyProtection="1">
      <alignment horizontal="center" vertical="center" wrapText="1"/>
    </xf>
    <xf numFmtId="0" fontId="5" fillId="0" borderId="55" xfId="48" applyFont="1" applyFill="1" applyBorder="1" applyAlignment="1" applyProtection="1">
      <alignment horizontal="center" vertical="center" wrapText="1"/>
    </xf>
    <xf numFmtId="0" fontId="5" fillId="3" borderId="32" xfId="89" applyNumberFormat="1" applyFont="1" applyFill="1" applyBorder="1" applyAlignment="1" applyProtection="1">
      <alignment horizontal="left" vertical="center" wrapText="1"/>
    </xf>
    <xf numFmtId="0" fontId="5" fillId="3" borderId="26" xfId="89" applyNumberFormat="1" applyFont="1" applyFill="1" applyBorder="1" applyAlignment="1" applyProtection="1">
      <alignment horizontal="left" vertical="center" wrapText="1"/>
    </xf>
    <xf numFmtId="0" fontId="5" fillId="3" borderId="27" xfId="89" applyNumberFormat="1" applyFont="1" applyFill="1" applyBorder="1" applyAlignment="1" applyProtection="1">
      <alignment horizontal="left" vertical="center" wrapText="1"/>
    </xf>
    <xf numFmtId="14" fontId="5" fillId="3" borderId="11" xfId="89" applyNumberFormat="1" applyFont="1" applyFill="1" applyBorder="1" applyAlignment="1" applyProtection="1">
      <alignment horizontal="center" vertical="center" wrapText="1"/>
    </xf>
    <xf numFmtId="0" fontId="73" fillId="6" borderId="0" xfId="87" applyFont="1" applyFill="1" applyBorder="1" applyAlignment="1" applyProtection="1">
      <alignment horizontal="justify" vertical="center"/>
    </xf>
    <xf numFmtId="0" fontId="73" fillId="6" borderId="0" xfId="87" applyFont="1" applyFill="1" applyBorder="1" applyAlignment="1" applyProtection="1">
      <alignment horizontal="justify" vertical="center" wrapText="1"/>
    </xf>
    <xf numFmtId="0" fontId="5" fillId="6" borderId="0" xfId="87" applyFont="1" applyFill="1" applyBorder="1" applyAlignment="1" applyProtection="1">
      <alignment horizontal="center" vertical="center" wrapText="1"/>
    </xf>
    <xf numFmtId="0" fontId="5" fillId="6" borderId="13" xfId="87" applyFont="1" applyFill="1" applyBorder="1" applyAlignment="1" applyProtection="1">
      <alignment horizontal="center" vertical="center" wrapText="1"/>
    </xf>
    <xf numFmtId="0" fontId="8" fillId="0" borderId="0" xfId="88" applyFont="1" applyAlignment="1" applyProtection="1">
      <alignment horizontal="right" vertical="top" wrapText="1"/>
    </xf>
    <xf numFmtId="0" fontId="8" fillId="0" borderId="0" xfId="88" applyFont="1" applyAlignment="1" applyProtection="1">
      <alignment horizontal="left" vertical="top" wrapText="1"/>
    </xf>
    <xf numFmtId="0" fontId="18" fillId="0" borderId="41" xfId="87" applyFont="1" applyFill="1" applyBorder="1" applyAlignment="1" applyProtection="1">
      <alignment horizontal="center" vertical="center"/>
    </xf>
    <xf numFmtId="0" fontId="18" fillId="0" borderId="32" xfId="87" applyFont="1" applyFill="1" applyBorder="1" applyAlignment="1" applyProtection="1">
      <alignment horizontal="center" vertical="center"/>
    </xf>
    <xf numFmtId="0" fontId="18" fillId="0" borderId="42" xfId="87" applyFont="1" applyFill="1" applyBorder="1" applyAlignment="1" applyProtection="1">
      <alignment horizontal="center" vertical="center"/>
    </xf>
    <xf numFmtId="0" fontId="18" fillId="0" borderId="35" xfId="87" applyFont="1" applyFill="1" applyBorder="1" applyAlignment="1" applyProtection="1">
      <alignment horizontal="center" vertical="center"/>
    </xf>
    <xf numFmtId="0" fontId="18" fillId="0" borderId="27" xfId="87" applyFont="1" applyFill="1" applyBorder="1" applyAlignment="1" applyProtection="1">
      <alignment horizontal="center" vertical="center"/>
    </xf>
    <xf numFmtId="0" fontId="18" fillId="0" borderId="33" xfId="87" applyFont="1" applyFill="1" applyBorder="1" applyAlignment="1" applyProtection="1">
      <alignment horizontal="center" vertical="center"/>
    </xf>
    <xf numFmtId="0" fontId="19" fillId="0" borderId="0" xfId="87" applyFont="1" applyFill="1" applyBorder="1" applyAlignment="1" applyProtection="1">
      <alignment horizontal="center" vertical="center"/>
    </xf>
    <xf numFmtId="0" fontId="74" fillId="6" borderId="0" xfId="87" applyFont="1" applyFill="1" applyBorder="1" applyAlignment="1" applyProtection="1">
      <alignment horizontal="left" vertical="center" wrapText="1" indent="15"/>
    </xf>
    <xf numFmtId="49" fontId="5" fillId="6" borderId="11" xfId="91" applyNumberFormat="1" applyFont="1" applyFill="1" applyBorder="1" applyAlignment="1" applyProtection="1">
      <alignment horizontal="center" vertical="center" wrapText="1"/>
    </xf>
    <xf numFmtId="0" fontId="5" fillId="6" borderId="11" xfId="87" applyFont="1" applyFill="1" applyBorder="1" applyAlignment="1" applyProtection="1">
      <alignment horizontal="center" vertical="center" wrapText="1"/>
    </xf>
    <xf numFmtId="0" fontId="0" fillId="0" borderId="11" xfId="49" applyFont="1" applyFill="1" applyBorder="1" applyAlignment="1" applyProtection="1">
      <alignment horizontal="center" vertical="center" wrapText="1"/>
    </xf>
    <xf numFmtId="3" fontId="5" fillId="0" borderId="23" xfId="90" applyNumberFormat="1" applyFont="1" applyFill="1" applyBorder="1" applyAlignment="1" applyProtection="1">
      <alignment horizontal="center" vertical="center" wrapText="1"/>
    </xf>
    <xf numFmtId="3" fontId="5" fillId="0" borderId="11" xfId="90" applyNumberFormat="1" applyFont="1" applyFill="1" applyBorder="1" applyAlignment="1" applyProtection="1">
      <alignment horizontal="center" vertical="center" wrapText="1"/>
    </xf>
    <xf numFmtId="0" fontId="0" fillId="0" borderId="23" xfId="90" applyFont="1" applyFill="1" applyBorder="1" applyAlignment="1" applyProtection="1">
      <alignment horizontal="center" vertical="center" wrapText="1"/>
    </xf>
    <xf numFmtId="0" fontId="0" fillId="0" borderId="24" xfId="90" applyFont="1" applyFill="1" applyBorder="1" applyAlignment="1" applyProtection="1">
      <alignment horizontal="center" vertical="center" wrapText="1"/>
    </xf>
    <xf numFmtId="0" fontId="0" fillId="0" borderId="25" xfId="90" applyFont="1" applyFill="1" applyBorder="1" applyAlignment="1" applyProtection="1">
      <alignment horizontal="center" vertical="center" wrapText="1"/>
    </xf>
    <xf numFmtId="0" fontId="0" fillId="0" borderId="42" xfId="49" applyFont="1" applyFill="1" applyBorder="1" applyAlignment="1" applyProtection="1">
      <alignment horizontal="center" vertical="center" wrapText="1"/>
    </xf>
    <xf numFmtId="0" fontId="0" fillId="0" borderId="41" xfId="49" applyFont="1" applyFill="1" applyBorder="1" applyAlignment="1" applyProtection="1">
      <alignment horizontal="center" vertical="center" wrapText="1"/>
    </xf>
    <xf numFmtId="0" fontId="0" fillId="0" borderId="10" xfId="49" applyFont="1" applyFill="1" applyBorder="1" applyAlignment="1" applyProtection="1">
      <alignment horizontal="center" vertical="center" wrapText="1"/>
    </xf>
    <xf numFmtId="0" fontId="0" fillId="0" borderId="13" xfId="49" applyFont="1" applyFill="1" applyBorder="1" applyAlignment="1" applyProtection="1">
      <alignment horizontal="center" vertical="center" wrapText="1"/>
    </xf>
    <xf numFmtId="0" fontId="0" fillId="0" borderId="33" xfId="49" applyFont="1" applyFill="1" applyBorder="1" applyAlignment="1" applyProtection="1">
      <alignment horizontal="center" vertical="center" wrapText="1"/>
    </xf>
    <xf numFmtId="0" fontId="0" fillId="0" borderId="35" xfId="49" applyFont="1" applyFill="1" applyBorder="1" applyAlignment="1" applyProtection="1">
      <alignment horizontal="center" vertical="center" wrapText="1"/>
    </xf>
    <xf numFmtId="49" fontId="5" fillId="0" borderId="11" xfId="90" applyNumberFormat="1" applyFont="1" applyFill="1" applyBorder="1" applyAlignment="1" applyProtection="1">
      <alignment horizontal="center" vertical="center" wrapText="1"/>
    </xf>
    <xf numFmtId="0" fontId="0" fillId="0" borderId="40" xfId="90" applyFont="1" applyFill="1" applyBorder="1" applyAlignment="1" applyProtection="1">
      <alignment horizontal="center" vertical="center" wrapText="1"/>
    </xf>
    <xf numFmtId="49" fontId="32" fillId="6" borderId="24" xfId="49" applyNumberFormat="1" applyFont="1" applyFill="1" applyBorder="1" applyAlignment="1" applyProtection="1">
      <alignment horizontal="center" vertical="center" wrapText="1"/>
    </xf>
    <xf numFmtId="0" fontId="0" fillId="0" borderId="25" xfId="49" applyFont="1" applyFill="1" applyBorder="1" applyAlignment="1" applyProtection="1">
      <alignment horizontal="center" vertical="center" wrapText="1"/>
    </xf>
    <xf numFmtId="0" fontId="0" fillId="0" borderId="11" xfId="90" applyFont="1" applyFill="1" applyBorder="1" applyAlignment="1" applyProtection="1">
      <alignment horizontal="center" vertical="center" wrapText="1"/>
    </xf>
    <xf numFmtId="0" fontId="8" fillId="0" borderId="0" xfId="90" applyFont="1" applyFill="1" applyAlignment="1" applyProtection="1">
      <alignment horizontal="justify" vertical="top" wrapText="1"/>
    </xf>
    <xf numFmtId="0" fontId="5" fillId="0" borderId="42" xfId="90" applyFont="1" applyFill="1" applyBorder="1" applyAlignment="1" applyProtection="1">
      <alignment horizontal="center" vertical="center" wrapText="1"/>
    </xf>
    <xf numFmtId="0" fontId="5" fillId="0" borderId="10" xfId="90" applyFont="1" applyFill="1" applyBorder="1" applyAlignment="1" applyProtection="1">
      <alignment horizontal="center" vertical="center" wrapText="1"/>
    </xf>
    <xf numFmtId="0" fontId="5" fillId="0" borderId="33" xfId="90" applyFont="1" applyFill="1" applyBorder="1" applyAlignment="1" applyProtection="1">
      <alignment horizontal="center" vertical="center" wrapText="1"/>
    </xf>
    <xf numFmtId="0" fontId="0" fillId="6" borderId="32" xfId="89" applyNumberFormat="1" applyFont="1" applyFill="1" applyBorder="1" applyAlignment="1" applyProtection="1">
      <alignment horizontal="center" vertical="center" wrapText="1"/>
    </xf>
    <xf numFmtId="0" fontId="5" fillId="6" borderId="27" xfId="89" applyNumberFormat="1" applyFont="1" applyFill="1" applyBorder="1" applyAlignment="1" applyProtection="1">
      <alignment horizontal="center" vertical="center" wrapText="1"/>
    </xf>
    <xf numFmtId="0" fontId="5" fillId="0" borderId="0" xfId="90" applyFont="1" applyFill="1" applyAlignment="1" applyProtection="1">
      <alignment horizontal="left" vertical="center" wrapText="1"/>
    </xf>
    <xf numFmtId="0" fontId="7" fillId="0" borderId="3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49" fontId="0" fillId="0" borderId="32" xfId="0" applyFont="1" applyBorder="1" applyAlignment="1">
      <alignment horizontal="center" vertical="center" wrapText="1"/>
    </xf>
    <xf numFmtId="49" fontId="0" fillId="0" borderId="27" xfId="0" applyFont="1" applyBorder="1" applyAlignment="1">
      <alignment horizontal="center" vertical="center" wrapText="1"/>
    </xf>
    <xf numFmtId="49" fontId="0" fillId="0" borderId="26" xfId="0" applyFont="1" applyBorder="1" applyAlignment="1">
      <alignment horizontal="center" vertical="center" wrapText="1"/>
    </xf>
    <xf numFmtId="49" fontId="37" fillId="0" borderId="0" xfId="0" applyFont="1" applyAlignment="1">
      <alignment horizontal="center" vertical="center"/>
    </xf>
    <xf numFmtId="0" fontId="0" fillId="6" borderId="23" xfId="80" applyNumberFormat="1" applyFont="1" applyFill="1" applyBorder="1" applyAlignment="1" applyProtection="1">
      <alignment horizontal="justify" vertical="center" wrapText="1"/>
    </xf>
    <xf numFmtId="0" fontId="0" fillId="6" borderId="24" xfId="80" applyNumberFormat="1" applyFont="1" applyFill="1" applyBorder="1" applyAlignment="1" applyProtection="1">
      <alignment horizontal="justify" vertical="center" wrapText="1"/>
    </xf>
    <xf numFmtId="0" fontId="5" fillId="6" borderId="11" xfId="80" applyNumberFormat="1" applyFont="1" applyFill="1" applyBorder="1" applyAlignment="1" applyProtection="1">
      <alignment horizontal="center" vertical="center" wrapText="1"/>
    </xf>
    <xf numFmtId="0" fontId="5" fillId="6" borderId="15" xfId="80" applyNumberFormat="1" applyFont="1" applyFill="1" applyBorder="1" applyAlignment="1" applyProtection="1">
      <alignment horizontal="center" vertical="center" wrapText="1"/>
    </xf>
    <xf numFmtId="0" fontId="34" fillId="6" borderId="11" xfId="0" applyNumberFormat="1" applyFont="1" applyFill="1" applyBorder="1" applyAlignment="1" applyProtection="1">
      <alignment horizontal="center" vertical="center" wrapText="1"/>
    </xf>
    <xf numFmtId="49" fontId="0" fillId="0" borderId="11" xfId="0" applyFont="1" applyBorder="1" applyAlignment="1" applyProtection="1">
      <alignment horizontal="center" vertical="top"/>
    </xf>
    <xf numFmtId="0" fontId="8" fillId="0" borderId="0" xfId="0" applyNumberFormat="1" applyFont="1" applyAlignment="1">
      <alignment horizontal="justify" vertical="top"/>
    </xf>
    <xf numFmtId="49" fontId="8" fillId="0" borderId="0" xfId="0" applyFont="1" applyAlignment="1">
      <alignment horizontal="justify" vertical="top" wrapText="1"/>
    </xf>
    <xf numFmtId="49" fontId="8" fillId="0" borderId="0" xfId="0" applyFont="1" applyAlignment="1">
      <alignment horizontal="justify" vertical="top"/>
    </xf>
    <xf numFmtId="49" fontId="8" fillId="0" borderId="0" xfId="0" applyFont="1" applyAlignment="1">
      <alignment horizontal="left" vertical="top" wrapText="1"/>
    </xf>
    <xf numFmtId="0" fontId="18" fillId="0" borderId="43" xfId="93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17" borderId="32" xfId="89" applyNumberFormat="1" applyFont="1" applyFill="1" applyBorder="1" applyAlignment="1" applyProtection="1">
      <alignment horizontal="center" vertical="center" wrapText="1"/>
      <protection locked="0"/>
    </xf>
    <xf numFmtId="0" fontId="5" fillId="17" borderId="27" xfId="89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89" applyNumberFormat="1" applyFont="1" applyFill="1" applyBorder="1" applyAlignment="1" applyProtection="1">
      <alignment horizontal="left" vertical="center" wrapText="1" indent="1"/>
    </xf>
    <xf numFmtId="0" fontId="5" fillId="17" borderId="11" xfId="80" applyNumberFormat="1" applyFont="1" applyFill="1" applyBorder="1" applyAlignment="1" applyProtection="1">
      <alignment horizontal="left" vertical="center" wrapText="1"/>
      <protection locked="0"/>
    </xf>
    <xf numFmtId="0" fontId="5" fillId="17" borderId="32" xfId="89" applyNumberFormat="1" applyFont="1" applyFill="1" applyBorder="1" applyAlignment="1" applyProtection="1">
      <alignment horizontal="left" vertical="center" wrapText="1"/>
      <protection locked="0"/>
    </xf>
    <xf numFmtId="0" fontId="5" fillId="17" borderId="26" xfId="89" applyNumberFormat="1" applyFont="1" applyFill="1" applyBorder="1" applyAlignment="1" applyProtection="1">
      <alignment horizontal="left" vertical="center" wrapText="1"/>
      <protection locked="0"/>
    </xf>
    <xf numFmtId="0" fontId="5" fillId="17" borderId="27" xfId="89" applyNumberFormat="1" applyFont="1" applyFill="1" applyBorder="1" applyAlignment="1" applyProtection="1">
      <alignment horizontal="left" vertical="center" wrapText="1"/>
      <protection locked="0"/>
    </xf>
    <xf numFmtId="49" fontId="31" fillId="22" borderId="34" xfId="0" applyFont="1" applyFill="1" applyBorder="1" applyAlignment="1" applyProtection="1">
      <alignment horizontal="left" vertical="center"/>
    </xf>
    <xf numFmtId="49" fontId="31" fillId="22" borderId="35" xfId="0" applyFont="1" applyFill="1" applyBorder="1" applyAlignment="1" applyProtection="1">
      <alignment horizontal="left" vertical="center"/>
    </xf>
    <xf numFmtId="0" fontId="5" fillId="17" borderId="11" xfId="89" applyNumberFormat="1" applyFont="1" applyFill="1" applyBorder="1" applyAlignment="1" applyProtection="1">
      <alignment horizontal="center" vertical="center" wrapText="1"/>
      <protection locked="0"/>
    </xf>
    <xf numFmtId="49" fontId="0" fillId="0" borderId="32" xfId="90" applyNumberFormat="1" applyFont="1" applyFill="1" applyBorder="1" applyAlignment="1" applyProtection="1">
      <alignment horizontal="center" vertical="center" wrapText="1"/>
    </xf>
    <xf numFmtId="49" fontId="0" fillId="0" borderId="26" xfId="90" applyNumberFormat="1" applyFont="1" applyFill="1" applyBorder="1" applyAlignment="1" applyProtection="1">
      <alignment horizontal="center" vertical="center" wrapText="1"/>
    </xf>
    <xf numFmtId="49" fontId="0" fillId="0" borderId="27" xfId="90" applyNumberFormat="1" applyFont="1" applyFill="1" applyBorder="1" applyAlignment="1" applyProtection="1">
      <alignment horizontal="center" vertical="center" wrapText="1"/>
    </xf>
    <xf numFmtId="0" fontId="5" fillId="17" borderId="26" xfId="89" applyNumberFormat="1" applyFont="1" applyFill="1" applyBorder="1" applyAlignment="1" applyProtection="1">
      <alignment horizontal="center" vertical="center" wrapText="1"/>
      <protection locked="0"/>
    </xf>
    <xf numFmtId="0" fontId="38" fillId="0" borderId="32" xfId="90" applyFont="1" applyFill="1" applyBorder="1" applyAlignment="1" applyProtection="1">
      <alignment horizontal="center" vertical="center" wrapText="1"/>
    </xf>
    <xf numFmtId="0" fontId="38" fillId="0" borderId="26" xfId="90" applyFont="1" applyFill="1" applyBorder="1" applyAlignment="1" applyProtection="1">
      <alignment horizontal="center" vertical="center" wrapText="1"/>
    </xf>
    <xf numFmtId="0" fontId="5" fillId="6" borderId="25" xfId="90" applyFont="1" applyFill="1" applyBorder="1" applyAlignment="1" applyProtection="1">
      <alignment horizontal="center" vertical="center" wrapText="1"/>
    </xf>
    <xf numFmtId="0" fontId="19" fillId="6" borderId="4" xfId="89" applyFont="1" applyFill="1" applyBorder="1" applyAlignment="1" applyProtection="1">
      <alignment horizontal="center" vertical="center" wrapText="1"/>
    </xf>
    <xf numFmtId="49" fontId="0" fillId="19" borderId="0" xfId="0" applyFill="1" applyAlignment="1" applyProtection="1">
      <alignment horizontal="center" vertical="center"/>
    </xf>
  </cellXfs>
  <cellStyles count="14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26" builtinId="30" hidden="1"/>
    <cellStyle name="20% - Акцент2" xfId="130" builtinId="34" hidden="1"/>
    <cellStyle name="20% - Акцент3" xfId="134" builtinId="38" hidden="1"/>
    <cellStyle name="20% - Акцент4" xfId="138" builtinId="42" hidden="1"/>
    <cellStyle name="20% - Акцент5" xfId="142" builtinId="46" hidden="1"/>
    <cellStyle name="20% - Акцент6" xfId="146" builtinId="50" hidden="1"/>
    <cellStyle name="40% - Акцент1" xfId="127" builtinId="31" hidden="1"/>
    <cellStyle name="40% - Акцент2" xfId="131" builtinId="35" hidden="1"/>
    <cellStyle name="40% - Акцент3" xfId="135" builtinId="39" hidden="1"/>
    <cellStyle name="40% - Акцент4" xfId="139" builtinId="43" hidden="1"/>
    <cellStyle name="40% - Акцент5" xfId="143" builtinId="47" hidden="1"/>
    <cellStyle name="40% - Акцент6" xfId="147" builtinId="51" hidden="1"/>
    <cellStyle name="60% - Акцент1" xfId="128" builtinId="32" hidden="1"/>
    <cellStyle name="60% - Акцент2" xfId="132" builtinId="36" hidden="1"/>
    <cellStyle name="60% - Акцент3" xfId="136" builtinId="40" hidden="1"/>
    <cellStyle name="60% - Акцент4" xfId="140" builtinId="44" hidden="1"/>
    <cellStyle name="60% - Акцент5" xfId="144" builtinId="48" hidden="1"/>
    <cellStyle name="60% - Акцент6" xfId="148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Title_ZAYAVKA.TEPLO.SETI(v1.0.1)" xfId="34"/>
    <cellStyle name="Акцент1" xfId="125" builtinId="29" hidden="1"/>
    <cellStyle name="Акцент2" xfId="129" builtinId="33" hidden="1"/>
    <cellStyle name="Акцент3" xfId="133" builtinId="37" hidden="1"/>
    <cellStyle name="Акцент4" xfId="137" builtinId="41" hidden="1"/>
    <cellStyle name="Акцент5" xfId="141" builtinId="45" hidden="1"/>
    <cellStyle name="Акцент6" xfId="145" builtinId="49" hidden="1"/>
    <cellStyle name="Ввод " xfId="35" builtinId="20" customBuiltin="1"/>
    <cellStyle name="Вывод" xfId="117" builtinId="21" hidden="1"/>
    <cellStyle name="Вычисление" xfId="118" builtinId="22" hidden="1"/>
    <cellStyle name="Гиперссылка" xfId="36" builtinId="8" customBuiltin="1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раницы" xfId="46"/>
    <cellStyle name="Заголовки" xfId="47"/>
    <cellStyle name="Заголовок" xfId="48"/>
    <cellStyle name="Заголовок 1" xfId="110" builtinId="16" hidden="1"/>
    <cellStyle name="Заголовок 2" xfId="111" builtinId="17" hidden="1"/>
    <cellStyle name="Заголовок 3" xfId="112" builtinId="18" hidden="1"/>
    <cellStyle name="Заголовок 4" xfId="113" builtinId="19" hidden="1"/>
    <cellStyle name="ЗаголовокСтолбца" xfId="49"/>
    <cellStyle name="Значение" xfId="50"/>
    <cellStyle name="Значения" xfId="51"/>
    <cellStyle name="Итог" xfId="124" builtinId="25" hidden="1"/>
    <cellStyle name="Контрольная ячейка" xfId="120" builtinId="23" hidden="1"/>
    <cellStyle name="Название" xfId="109" builtinId="15" hidden="1"/>
    <cellStyle name="Нейтральный" xfId="116" builtinId="28" hidden="1"/>
    <cellStyle name="Обычный" xfId="0" builtinId="0"/>
    <cellStyle name="Обычный 10" xfId="52"/>
    <cellStyle name="Обычный 11" xfId="53"/>
    <cellStyle name="Обычный 11 3" xfId="54"/>
    <cellStyle name="Обычный 12" xfId="55"/>
    <cellStyle name="Обычный 12 2" xfId="56"/>
    <cellStyle name="Обычный 12 3" xfId="57"/>
    <cellStyle name="Обычный 12 3 2" xfId="58"/>
    <cellStyle name="Обычный 12 4" xfId="59"/>
    <cellStyle name="Обычный 13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3" xfId="67"/>
    <cellStyle name="Обычный 2 7" xfId="68"/>
    <cellStyle name="Обычный 2 8" xfId="69"/>
    <cellStyle name="Обычный 2_ZAYAVKA.TEPLO.SETI(v1.0.1)" xfId="70"/>
    <cellStyle name="Обычный 3" xfId="71"/>
    <cellStyle name="Обычный 3 2" xfId="72"/>
    <cellStyle name="Обычный 3 3" xfId="73"/>
    <cellStyle name="Обычный 3 3 2" xfId="74"/>
    <cellStyle name="Обычный 3_INV.WARM.Q3.2013(v0.2)" xfId="75"/>
    <cellStyle name="Обычный 4" xfId="76"/>
    <cellStyle name="Обычный 5" xfId="77"/>
    <cellStyle name="Обычный 9 2" xfId="78"/>
    <cellStyle name="Обычный_INVEST.WARM.PLAN.4.78(v0.1)" xfId="79"/>
    <cellStyle name="Обычный_JKH.OPEN.INFO.PRICE.VO_v4.0(10.02.11)" xfId="80"/>
    <cellStyle name="Обычный_KRU.TARIFF.FACT-0.3" xfId="81"/>
    <cellStyle name="Обычный_KRU.TARIFF.TE.FACT(v0.5)_import_02.02 2" xfId="82"/>
    <cellStyle name="Обычный_MINENERGO.340.PRIL79(v0.1)" xfId="83"/>
    <cellStyle name="Обычный_PREDEL.JKH.2010(v1.3)" xfId="84"/>
    <cellStyle name="Обычный_PRIL1.ELECTR" xfId="85"/>
    <cellStyle name="Обычный_razrabotka_sablonov_po_WKU" xfId="86"/>
    <cellStyle name="Обычный_RESP.INFO" xfId="87"/>
    <cellStyle name="Обычный_SIMPLE_1_massive2" xfId="88"/>
    <cellStyle name="Обычный_ЖКУ_проект3" xfId="89"/>
    <cellStyle name="Обычный_Мониторинг инвестиций" xfId="90"/>
    <cellStyle name="Обычный_форма 1 водопровод для орг" xfId="91"/>
    <cellStyle name="Обычный_форма 1 водопровод для орг_CALC.KV.4.78(v1.0)" xfId="92"/>
    <cellStyle name="Обычный_Шаблон по источникам для Модуля Реестр (2)" xfId="93"/>
    <cellStyle name="Плохой" xfId="115" builtinId="27" hidden="1"/>
    <cellStyle name="Показатели1" xfId="94"/>
    <cellStyle name="Пояснение" xfId="123" builtinId="53" hidden="1"/>
    <cellStyle name="Примечание" xfId="122" builtinId="10" hidden="1"/>
    <cellStyle name="Процентный 10" xfId="95"/>
    <cellStyle name="Процентный 2" xfId="96"/>
    <cellStyle name="Процентный 5" xfId="97"/>
    <cellStyle name="Связанная ячейка" xfId="119" builtinId="24" hidden="1"/>
    <cellStyle name="Стиль 1" xfId="98"/>
    <cellStyle name="Текст предупреждения" xfId="121" builtinId="11" hidden="1"/>
    <cellStyle name="Финансовый 2" xfId="99"/>
    <cellStyle name="Финансовый 3" xfId="100"/>
    <cellStyle name="Финансовый 3 2_TEHSHEET" xfId="101"/>
    <cellStyle name="Финансовый 4 2" xfId="102"/>
    <cellStyle name="Формула" xfId="103"/>
    <cellStyle name="Формула 3" xfId="104"/>
    <cellStyle name="Формула_GRES.2007.5" xfId="105"/>
    <cellStyle name="ФормулаВБ" xfId="106"/>
    <cellStyle name="Формулы" xfId="107"/>
    <cellStyle name="Хороший" xfId="114" builtinId="26" hidden="1"/>
    <cellStyle name="Шапка таблицы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747;926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08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083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083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1084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1084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1084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1084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1084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1084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1084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1084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108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31085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31085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31085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31085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31085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31085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31085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085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1086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306483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3524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306484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3524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0648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476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16</xdr:row>
      <xdr:rowOff>323850</xdr:rowOff>
    </xdr:to>
    <xdr:pic macro="[0]!modInfo.MainSheetHelp">
      <xdr:nvPicPr>
        <xdr:cNvPr id="306486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43600" y="2667000"/>
          <a:ext cx="219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06487" name="shCalendar" hidden="1"/>
        <xdr:cNvGrpSpPr>
          <a:grpSpLocks/>
        </xdr:cNvGrpSpPr>
      </xdr:nvGrpSpPr>
      <xdr:grpSpPr bwMode="auto">
        <a:xfrm>
          <a:off x="5981700" y="23050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64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64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4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18</xdr:row>
      <xdr:rowOff>323850</xdr:rowOff>
    </xdr:to>
    <xdr:pic macro="[0]!modInfo.MainSheetHelp">
      <xdr:nvPicPr>
        <xdr:cNvPr id="30648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43600" y="3067050"/>
          <a:ext cx="219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390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295489" name="shCalendar" hidden="1"/>
        <xdr:cNvGrpSpPr>
          <a:grpSpLocks/>
        </xdr:cNvGrpSpPr>
      </xdr:nvGrpSpPr>
      <xdr:grpSpPr bwMode="auto">
        <a:xfrm>
          <a:off x="8362950" y="19621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54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54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190500</xdr:rowOff>
    </xdr:to>
    <xdr:grpSp>
      <xdr:nvGrpSpPr>
        <xdr:cNvPr id="305547" name="shCalendar" hidden="1"/>
        <xdr:cNvGrpSpPr>
          <a:grpSpLocks/>
        </xdr:cNvGrpSpPr>
      </xdr:nvGrpSpPr>
      <xdr:grpSpPr bwMode="auto">
        <a:xfrm>
          <a:off x="4762500" y="1533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5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5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190500</xdr:rowOff>
    </xdr:to>
    <xdr:grpSp>
      <xdr:nvGrpSpPr>
        <xdr:cNvPr id="305548" name="shCalendar" hidden="1"/>
        <xdr:cNvGrpSpPr>
          <a:grpSpLocks/>
        </xdr:cNvGrpSpPr>
      </xdr:nvGrpSpPr>
      <xdr:grpSpPr bwMode="auto">
        <a:xfrm>
          <a:off x="4762500" y="1533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5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5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11</xdr:row>
      <xdr:rowOff>0</xdr:rowOff>
    </xdr:from>
    <xdr:to>
      <xdr:col>7</xdr:col>
      <xdr:colOff>228600</xdr:colOff>
      <xdr:row>12</xdr:row>
      <xdr:rowOff>190500</xdr:rowOff>
    </xdr:to>
    <xdr:grpSp>
      <xdr:nvGrpSpPr>
        <xdr:cNvPr id="305549" name="shCalendar" hidden="1"/>
        <xdr:cNvGrpSpPr>
          <a:grpSpLocks/>
        </xdr:cNvGrpSpPr>
      </xdr:nvGrpSpPr>
      <xdr:grpSpPr bwMode="auto">
        <a:xfrm>
          <a:off x="6524625" y="1533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5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5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ias.ru/files/shablon/manual_loading_through_monitoring.pdf" TargetMode="External"/><Relationship Id="rId7" Type="http://schemas.openxmlformats.org/officeDocument/2006/relationships/oleObject" Target="../embeddings/_________Microsoft_Office_Word_97_-_20031.doc"/><Relationship Id="rId2" Type="http://schemas.openxmlformats.org/officeDocument/2006/relationships/hyperlink" Target="http://eias.ru/?page=show_templates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4">
    <tabColor indexed="31"/>
  </sheetPr>
  <dimension ref="A1:I35"/>
  <sheetViews>
    <sheetView showGridLines="0" topLeftCell="C3" workbookViewId="0">
      <selection activeCell="E32" sqref="E32:G32"/>
    </sheetView>
  </sheetViews>
  <sheetFormatPr defaultRowHeight="11.25"/>
  <cols>
    <col min="1" max="2" width="15" style="196" hidden="1" customWidth="1"/>
    <col min="3" max="3" width="4.140625" style="196" customWidth="1"/>
    <col min="4" max="4" width="9.28515625" style="197" customWidth="1"/>
    <col min="5" max="5" width="47" style="196" customWidth="1"/>
    <col min="6" max="6" width="64.42578125" style="196" customWidth="1"/>
    <col min="7" max="7" width="27" style="196" customWidth="1"/>
    <col min="8" max="10" width="9.140625" style="196"/>
    <col min="11" max="11" width="29.140625" style="196" customWidth="1"/>
    <col min="12" max="12" width="25.5703125" style="196" customWidth="1"/>
    <col min="13" max="14" width="3.7109375" style="196" customWidth="1"/>
    <col min="15" max="16384" width="9.140625" style="196"/>
  </cols>
  <sheetData>
    <row r="1" spans="1:7" hidden="1"/>
    <row r="2" spans="1:7" hidden="1"/>
    <row r="4" spans="1:7" ht="14.25">
      <c r="D4" s="390" t="s">
        <v>447</v>
      </c>
      <c r="E4" s="391"/>
      <c r="F4" s="391"/>
      <c r="G4" s="392"/>
    </row>
    <row r="5" spans="1:7" ht="17.25" customHeight="1">
      <c r="D5" s="393" t="str">
        <f>IF(org=0,"Не определено",org)</f>
        <v>ООО "Тепловик 2"</v>
      </c>
      <c r="E5" s="394"/>
      <c r="F5" s="394"/>
      <c r="G5" s="395"/>
    </row>
    <row r="6" spans="1:7" ht="12" customHeight="1">
      <c r="D6" s="396"/>
      <c r="E6" s="396"/>
      <c r="F6" s="396"/>
      <c r="G6" s="396"/>
    </row>
    <row r="7" spans="1:7" ht="33.75" hidden="1" customHeight="1">
      <c r="A7" s="198"/>
      <c r="B7" s="198"/>
      <c r="C7" s="198"/>
      <c r="D7" s="244"/>
      <c r="E7" s="397" t="s">
        <v>285</v>
      </c>
      <c r="F7" s="397"/>
    </row>
    <row r="8" spans="1:7">
      <c r="A8" s="198"/>
      <c r="B8" s="198"/>
      <c r="C8" s="198"/>
      <c r="D8" s="398" t="s">
        <v>39</v>
      </c>
      <c r="E8" s="399" t="s">
        <v>286</v>
      </c>
      <c r="F8" s="399" t="s">
        <v>287</v>
      </c>
      <c r="G8" s="399" t="s">
        <v>263</v>
      </c>
    </row>
    <row r="9" spans="1:7" ht="9.75" customHeight="1">
      <c r="A9" s="198"/>
      <c r="B9" s="198"/>
      <c r="C9" s="198"/>
      <c r="D9" s="398"/>
      <c r="E9" s="399"/>
      <c r="F9" s="399"/>
      <c r="G9" s="399"/>
    </row>
    <row r="10" spans="1:7" ht="11.25" customHeight="1">
      <c r="A10" s="198"/>
      <c r="B10" s="198"/>
      <c r="C10" s="198"/>
      <c r="D10" s="245">
        <v>1</v>
      </c>
      <c r="E10" s="245">
        <v>2</v>
      </c>
      <c r="F10" s="245">
        <v>3</v>
      </c>
      <c r="G10" s="245">
        <v>4</v>
      </c>
    </row>
    <row r="11" spans="1:7" ht="23.1" hidden="1" customHeight="1">
      <c r="A11" s="198"/>
      <c r="B11" s="198"/>
      <c r="C11" s="198"/>
      <c r="D11" s="240"/>
      <c r="E11" s="241"/>
      <c r="F11" s="241"/>
      <c r="G11" s="241"/>
    </row>
    <row r="12" spans="1:7" ht="23.1" customHeight="1">
      <c r="A12" s="198"/>
      <c r="B12" s="198"/>
      <c r="C12" s="198"/>
      <c r="D12" s="243" t="s">
        <v>40</v>
      </c>
      <c r="E12" s="242" t="s">
        <v>314</v>
      </c>
      <c r="F12" s="318" t="s">
        <v>2373</v>
      </c>
      <c r="G12" s="269"/>
    </row>
    <row r="13" spans="1:7" ht="23.1" customHeight="1">
      <c r="A13" s="198"/>
      <c r="B13" s="198"/>
      <c r="C13" s="198"/>
      <c r="D13" s="243" t="s">
        <v>5</v>
      </c>
      <c r="E13" s="242" t="s">
        <v>378</v>
      </c>
      <c r="F13" s="255" t="str">
        <f>IF(ruk_fio="","",ruk_fio)</f>
        <v>Почекутов Сергей Михайлович</v>
      </c>
      <c r="G13" s="269"/>
    </row>
    <row r="14" spans="1:7" ht="23.1" customHeight="1">
      <c r="A14" s="198"/>
      <c r="B14" s="198"/>
      <c r="C14" s="198"/>
      <c r="D14" s="243" t="s">
        <v>6</v>
      </c>
      <c r="E14" s="242" t="s">
        <v>410</v>
      </c>
      <c r="F14" s="255" t="str">
        <f>IF(vdet="","",vdet)</f>
        <v>1052442009817</v>
      </c>
      <c r="G14" s="269"/>
    </row>
    <row r="15" spans="1:7" ht="23.1" customHeight="1">
      <c r="A15" s="198"/>
      <c r="B15" s="198"/>
      <c r="C15" s="198"/>
      <c r="D15" s="243" t="s">
        <v>7</v>
      </c>
      <c r="E15" s="242" t="s">
        <v>379</v>
      </c>
      <c r="F15" s="170" t="s">
        <v>2374</v>
      </c>
      <c r="G15" s="269"/>
    </row>
    <row r="16" spans="1:7" ht="48.75" customHeight="1">
      <c r="A16" s="198"/>
      <c r="B16" s="198"/>
      <c r="C16" s="198"/>
      <c r="D16" s="243" t="s">
        <v>20</v>
      </c>
      <c r="E16" s="242" t="s">
        <v>380</v>
      </c>
      <c r="F16" s="318" t="s">
        <v>2375</v>
      </c>
      <c r="G16" s="269"/>
    </row>
    <row r="17" spans="1:9" ht="23.1" customHeight="1">
      <c r="A17" s="198"/>
      <c r="B17" s="198"/>
      <c r="C17" s="198"/>
      <c r="D17" s="243" t="s">
        <v>21</v>
      </c>
      <c r="E17" s="242" t="s">
        <v>381</v>
      </c>
      <c r="F17" s="255" t="str">
        <f>IF(mail="","",mail)</f>
        <v>662820, Красноярский край, Ермаковский район, с. Ермаковское, ул. Карла Маркса, д. 36 Б</v>
      </c>
      <c r="G17" s="269"/>
    </row>
    <row r="18" spans="1:9" ht="22.5">
      <c r="A18" s="198"/>
      <c r="B18" s="198"/>
      <c r="C18" s="198"/>
      <c r="D18" s="243" t="s">
        <v>127</v>
      </c>
      <c r="E18" s="242" t="s">
        <v>382</v>
      </c>
      <c r="F18" s="318" t="s">
        <v>2372</v>
      </c>
      <c r="G18" s="269"/>
    </row>
    <row r="19" spans="1:9" ht="23.1" customHeight="1">
      <c r="A19" s="198"/>
      <c r="B19" s="198"/>
      <c r="C19" s="198"/>
      <c r="D19" s="243" t="s">
        <v>128</v>
      </c>
      <c r="E19" s="242" t="s">
        <v>383</v>
      </c>
      <c r="F19" s="318" t="s">
        <v>2376</v>
      </c>
      <c r="G19" s="269"/>
    </row>
    <row r="20" spans="1:9" ht="24.75" customHeight="1">
      <c r="A20" s="198"/>
      <c r="B20" s="198"/>
      <c r="C20" s="198"/>
      <c r="D20" s="243" t="s">
        <v>155</v>
      </c>
      <c r="E20" s="242" t="s">
        <v>384</v>
      </c>
      <c r="F20" s="318" t="s">
        <v>2422</v>
      </c>
      <c r="G20" s="269"/>
    </row>
    <row r="21" spans="1:9" ht="24" customHeight="1">
      <c r="A21" s="198"/>
      <c r="B21" s="198"/>
      <c r="C21" s="198"/>
      <c r="D21" s="243" t="s">
        <v>156</v>
      </c>
      <c r="E21" s="242" t="s">
        <v>288</v>
      </c>
      <c r="F21" s="329" t="s">
        <v>2377</v>
      </c>
      <c r="G21" s="269"/>
    </row>
    <row r="22" spans="1:9" ht="13.5" hidden="1" customHeight="1">
      <c r="A22" s="198"/>
      <c r="B22" s="198"/>
      <c r="C22" s="198"/>
      <c r="D22" s="293"/>
      <c r="E22" s="294"/>
      <c r="F22" s="295"/>
      <c r="G22" s="296"/>
    </row>
    <row r="23" spans="1:9" ht="25.5" customHeight="1">
      <c r="A23" s="386">
        <v>11</v>
      </c>
      <c r="B23" s="198"/>
      <c r="C23" s="387"/>
      <c r="D23" s="317">
        <f>A23</f>
        <v>11</v>
      </c>
      <c r="E23" s="242" t="s">
        <v>385</v>
      </c>
      <c r="F23" s="171" t="s">
        <v>2378</v>
      </c>
      <c r="G23" s="331" t="s">
        <v>2380</v>
      </c>
    </row>
    <row r="24" spans="1:9" ht="25.5" customHeight="1">
      <c r="A24" s="386"/>
      <c r="B24" s="198"/>
      <c r="C24" s="387"/>
      <c r="D24" s="317" t="str">
        <f>A23&amp;".1"</f>
        <v>11.1</v>
      </c>
      <c r="E24" s="227" t="s">
        <v>386</v>
      </c>
      <c r="F24" s="171" t="s">
        <v>2378</v>
      </c>
      <c r="G24" s="331" t="s">
        <v>2380</v>
      </c>
    </row>
    <row r="25" spans="1:9" ht="25.5" customHeight="1">
      <c r="A25" s="386"/>
      <c r="B25" s="198"/>
      <c r="C25" s="387"/>
      <c r="D25" s="317" t="str">
        <f>A23&amp;".2"</f>
        <v>11.2</v>
      </c>
      <c r="E25" s="227" t="s">
        <v>387</v>
      </c>
      <c r="F25" s="171" t="s">
        <v>2378</v>
      </c>
      <c r="G25" s="331" t="s">
        <v>2380</v>
      </c>
    </row>
    <row r="26" spans="1:9" ht="25.5" customHeight="1">
      <c r="A26" s="386"/>
      <c r="B26" s="198"/>
      <c r="C26" s="387"/>
      <c r="D26" s="317" t="str">
        <f>A23&amp;".3"</f>
        <v>11.3</v>
      </c>
      <c r="E26" s="227" t="s">
        <v>388</v>
      </c>
      <c r="F26" s="171" t="s">
        <v>2379</v>
      </c>
      <c r="G26" s="269"/>
    </row>
    <row r="27" spans="1:9" ht="12.75" customHeight="1">
      <c r="A27" s="198"/>
      <c r="B27" s="198"/>
      <c r="C27" s="198"/>
      <c r="D27" s="297"/>
      <c r="E27" s="294" t="s">
        <v>537</v>
      </c>
      <c r="F27" s="298"/>
      <c r="G27" s="299"/>
    </row>
    <row r="28" spans="1:9">
      <c r="A28" s="198"/>
      <c r="B28" s="198"/>
      <c r="C28" s="198"/>
    </row>
    <row r="29" spans="1:9" s="206" customFormat="1" ht="22.5" customHeight="1">
      <c r="A29" s="276"/>
      <c r="B29" s="179"/>
      <c r="C29" s="388">
        <v>7</v>
      </c>
      <c r="D29" s="389" t="s">
        <v>555</v>
      </c>
      <c r="E29" s="389"/>
      <c r="F29" s="389"/>
      <c r="G29" s="389"/>
      <c r="H29" s="179"/>
      <c r="I29" s="179"/>
    </row>
    <row r="30" spans="1:9" s="206" customFormat="1" ht="21.75" customHeight="1">
      <c r="A30" s="203"/>
      <c r="B30" s="203"/>
      <c r="C30" s="388"/>
      <c r="D30" s="389"/>
      <c r="E30" s="389"/>
      <c r="F30" s="389"/>
      <c r="G30" s="389"/>
    </row>
    <row r="31" spans="1:9">
      <c r="D31" s="204"/>
      <c r="E31" s="205"/>
      <c r="F31" s="205"/>
      <c r="G31" s="205"/>
    </row>
    <row r="32" spans="1:9" ht="27" customHeight="1">
      <c r="D32" s="207"/>
      <c r="E32" s="384"/>
      <c r="F32" s="384"/>
      <c r="G32" s="384"/>
    </row>
    <row r="33" spans="4:7">
      <c r="D33" s="204"/>
      <c r="E33" s="205"/>
      <c r="F33" s="205"/>
      <c r="G33" s="205"/>
    </row>
    <row r="34" spans="4:7" ht="39" customHeight="1">
      <c r="D34" s="208"/>
      <c r="E34" s="385"/>
      <c r="F34" s="385"/>
      <c r="G34" s="385"/>
    </row>
    <row r="35" spans="4:7" ht="27" customHeight="1">
      <c r="D35" s="208"/>
      <c r="E35" s="385"/>
      <c r="F35" s="385"/>
      <c r="G35" s="385"/>
    </row>
  </sheetData>
  <sheetProtection password="FA9C" sheet="1" objects="1" scenarios="1" formatColumns="0" formatRows="0"/>
  <mergeCells count="15">
    <mergeCell ref="D4:G4"/>
    <mergeCell ref="D5:G5"/>
    <mergeCell ref="D6:G6"/>
    <mergeCell ref="E7:F7"/>
    <mergeCell ref="D8:D9"/>
    <mergeCell ref="E8:E9"/>
    <mergeCell ref="F8:F9"/>
    <mergeCell ref="G8:G9"/>
    <mergeCell ref="E32:G32"/>
    <mergeCell ref="E34:G34"/>
    <mergeCell ref="E35:G35"/>
    <mergeCell ref="A23:A26"/>
    <mergeCell ref="C23:C26"/>
    <mergeCell ref="C29:C30"/>
    <mergeCell ref="D29:G30"/>
  </mergeCells>
  <dataValidations count="5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"/>
    <dataValidation type="textLength" operator="lessThanOrEqual" allowBlank="1" showInputMessage="1" showErrorMessage="1" errorTitle="Ошибка" error="Допускается ввод не более 900 символов!" sqref="F18:F19 F12 F16 G12:G2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:F26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AR19"/>
  <sheetViews>
    <sheetView showGridLines="0" topLeftCell="C3" workbookViewId="0">
      <selection activeCell="O39" sqref="O39"/>
    </sheetView>
  </sheetViews>
  <sheetFormatPr defaultColWidth="10.5703125" defaultRowHeight="14.25"/>
  <cols>
    <col min="1" max="1" width="9.140625" style="82" hidden="1" customWidth="1"/>
    <col min="2" max="2" width="9.140625" style="54" hidden="1" customWidth="1"/>
    <col min="3" max="3" width="4.140625" style="88" customWidth="1"/>
    <col min="4" max="4" width="6.28515625" style="54" hidden="1" customWidth="1"/>
    <col min="5" max="5" width="30.7109375" style="54" hidden="1" customWidth="1"/>
    <col min="6" max="6" width="10.42578125" style="54" hidden="1" customWidth="1"/>
    <col min="7" max="7" width="18.140625" style="54" hidden="1" customWidth="1"/>
    <col min="8" max="8" width="5.85546875" style="54" customWidth="1"/>
    <col min="9" max="9" width="5.5703125" style="54" customWidth="1"/>
    <col min="10" max="10" width="23.140625" style="54" hidden="1" customWidth="1"/>
    <col min="11" max="11" width="32.42578125" style="54" customWidth="1"/>
    <col min="12" max="12" width="18.85546875" style="54" customWidth="1"/>
    <col min="13" max="13" width="19.28515625" style="54" customWidth="1"/>
    <col min="14" max="14" width="13" style="54" customWidth="1"/>
    <col min="15" max="15" width="15.28515625" style="54" customWidth="1"/>
    <col min="16" max="16" width="10.5703125" style="54" customWidth="1"/>
    <col min="17" max="17" width="16.5703125" style="54" customWidth="1"/>
    <col min="18" max="18" width="12.7109375" style="54" customWidth="1"/>
    <col min="19" max="19" width="13.5703125" style="54" customWidth="1"/>
    <col min="20" max="20" width="13.7109375" style="54" customWidth="1"/>
    <col min="21" max="21" width="15.42578125" style="54" customWidth="1"/>
    <col min="22" max="22" width="16.28515625" style="54" customWidth="1"/>
    <col min="23" max="23" width="32.28515625" style="54" customWidth="1"/>
    <col min="24" max="24" width="3.7109375" style="96" customWidth="1"/>
    <col min="25" max="27" width="10.5703125" style="54" hidden="1" customWidth="1"/>
    <col min="28" max="30" width="0" style="54" hidden="1" customWidth="1"/>
    <col min="31" max="16384" width="10.5703125" style="54"/>
  </cols>
  <sheetData>
    <row r="1" spans="1:24" ht="16.5" hidden="1" customHeight="1"/>
    <row r="2" spans="1:24" ht="16.5" hidden="1" customHeight="1"/>
    <row r="3" spans="1:24" ht="12.6" customHeight="1">
      <c r="C3" s="86"/>
      <c r="D3" s="55"/>
      <c r="E3" s="55"/>
      <c r="F3" s="17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4" ht="27" customHeight="1">
      <c r="C4" s="86"/>
      <c r="D4" s="378" t="s">
        <v>454</v>
      </c>
      <c r="E4" s="378"/>
      <c r="F4" s="378"/>
      <c r="G4" s="378"/>
      <c r="H4" s="378"/>
      <c r="I4" s="378"/>
      <c r="J4" s="378"/>
      <c r="K4" s="378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4" ht="19.5" customHeight="1">
      <c r="C5" s="86"/>
      <c r="D5" s="379" t="str">
        <f>IF(org=0,"Не определено",org)</f>
        <v>ООО "Тепловик 2"</v>
      </c>
      <c r="E5" s="379"/>
      <c r="F5" s="379"/>
      <c r="G5" s="379"/>
      <c r="H5" s="379"/>
      <c r="I5" s="379"/>
      <c r="J5" s="379"/>
      <c r="K5" s="379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4" ht="3" customHeight="1">
      <c r="C6" s="86"/>
      <c r="D6" s="59"/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4" ht="14.25" customHeight="1">
      <c r="C7" s="86"/>
      <c r="D7" s="418" t="s">
        <v>39</v>
      </c>
      <c r="E7" s="416" t="s">
        <v>152</v>
      </c>
      <c r="F7" s="265" t="s">
        <v>154</v>
      </c>
      <c r="G7" s="265" t="s">
        <v>154</v>
      </c>
      <c r="H7" s="406" t="s">
        <v>39</v>
      </c>
      <c r="I7" s="407"/>
      <c r="J7" s="416" t="s">
        <v>448</v>
      </c>
      <c r="K7" s="400" t="s">
        <v>449</v>
      </c>
      <c r="L7" s="413" t="s">
        <v>405</v>
      </c>
      <c r="M7" s="413"/>
      <c r="N7" s="413"/>
      <c r="O7" s="413"/>
      <c r="P7" s="413"/>
      <c r="Q7" s="404"/>
      <c r="R7" s="404"/>
      <c r="S7" s="404"/>
      <c r="T7" s="413"/>
      <c r="U7" s="413"/>
      <c r="V7" s="413"/>
      <c r="W7" s="400" t="s">
        <v>11</v>
      </c>
    </row>
    <row r="8" spans="1:24" ht="14.25" customHeight="1">
      <c r="C8" s="86"/>
      <c r="D8" s="419"/>
      <c r="E8" s="403"/>
      <c r="F8" s="265"/>
      <c r="G8" s="265"/>
      <c r="H8" s="408"/>
      <c r="I8" s="409"/>
      <c r="J8" s="403"/>
      <c r="K8" s="400"/>
      <c r="L8" s="416" t="s">
        <v>322</v>
      </c>
      <c r="M8" s="403" t="s">
        <v>321</v>
      </c>
      <c r="N8" s="403" t="s">
        <v>421</v>
      </c>
      <c r="O8" s="404"/>
      <c r="P8" s="404"/>
      <c r="Q8" s="405"/>
      <c r="R8" s="403" t="s">
        <v>422</v>
      </c>
      <c r="S8" s="405"/>
      <c r="T8" s="416" t="s">
        <v>423</v>
      </c>
      <c r="U8" s="416"/>
      <c r="V8" s="416" t="s">
        <v>320</v>
      </c>
      <c r="W8" s="415"/>
    </row>
    <row r="9" spans="1:24" ht="48.75" customHeight="1">
      <c r="C9" s="86"/>
      <c r="D9" s="420"/>
      <c r="E9" s="403"/>
      <c r="F9" s="265"/>
      <c r="G9" s="265"/>
      <c r="H9" s="410"/>
      <c r="I9" s="411"/>
      <c r="J9" s="403"/>
      <c r="K9" s="400"/>
      <c r="L9" s="416"/>
      <c r="M9" s="416"/>
      <c r="N9" s="274" t="s">
        <v>315</v>
      </c>
      <c r="O9" s="275" t="s">
        <v>316</v>
      </c>
      <c r="P9" s="275" t="s">
        <v>317</v>
      </c>
      <c r="Q9" s="264" t="s">
        <v>289</v>
      </c>
      <c r="R9" s="264" t="s">
        <v>318</v>
      </c>
      <c r="S9" s="273" t="s">
        <v>319</v>
      </c>
      <c r="T9" s="264" t="s">
        <v>406</v>
      </c>
      <c r="U9" s="264" t="s">
        <v>319</v>
      </c>
      <c r="V9" s="416"/>
      <c r="W9" s="415"/>
    </row>
    <row r="10" spans="1:24" ht="13.5" customHeight="1">
      <c r="C10" s="86"/>
      <c r="D10" s="64" t="s">
        <v>40</v>
      </c>
      <c r="E10" s="64" t="s">
        <v>5</v>
      </c>
      <c r="F10" s="64"/>
      <c r="G10" s="64"/>
      <c r="H10" s="414" t="s">
        <v>6</v>
      </c>
      <c r="I10" s="414"/>
      <c r="J10" s="64" t="s">
        <v>7</v>
      </c>
      <c r="K10" s="64" t="s">
        <v>20</v>
      </c>
      <c r="L10" s="64" t="s">
        <v>21</v>
      </c>
      <c r="M10" s="64" t="s">
        <v>127</v>
      </c>
      <c r="N10" s="64" t="s">
        <v>128</v>
      </c>
      <c r="O10" s="64" t="s">
        <v>155</v>
      </c>
      <c r="P10" s="64" t="s">
        <v>156</v>
      </c>
      <c r="Q10" s="64" t="s">
        <v>157</v>
      </c>
      <c r="R10" s="64" t="s">
        <v>158</v>
      </c>
      <c r="S10" s="64" t="s">
        <v>159</v>
      </c>
      <c r="T10" s="64" t="s">
        <v>160</v>
      </c>
      <c r="U10" s="64" t="s">
        <v>161</v>
      </c>
      <c r="V10" s="64" t="s">
        <v>162</v>
      </c>
      <c r="W10" s="64" t="s">
        <v>163</v>
      </c>
    </row>
    <row r="11" spans="1:24" ht="15" hidden="1" customHeight="1">
      <c r="A11" s="54"/>
      <c r="C11" s="86"/>
      <c r="D11" s="101"/>
      <c r="E11" s="102"/>
      <c r="F11" s="102"/>
      <c r="G11" s="10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</row>
    <row r="12" spans="1:24" ht="22.5">
      <c r="A12" s="54"/>
      <c r="C12" s="86"/>
      <c r="D12" s="369">
        <v>1</v>
      </c>
      <c r="E12" s="421"/>
      <c r="F12" s="412"/>
      <c r="G12" s="401"/>
      <c r="H12" s="235"/>
      <c r="I12" s="161" t="s">
        <v>40</v>
      </c>
      <c r="J12" s="327"/>
      <c r="K12" s="307" t="s">
        <v>578</v>
      </c>
      <c r="L12" s="260">
        <v>12.63</v>
      </c>
      <c r="M12" s="260">
        <v>0</v>
      </c>
      <c r="N12" s="261">
        <v>0</v>
      </c>
      <c r="O12" s="260">
        <v>0</v>
      </c>
      <c r="P12" s="262" t="s">
        <v>377</v>
      </c>
      <c r="Q12" s="260">
        <v>0</v>
      </c>
      <c r="R12" s="261">
        <v>0</v>
      </c>
      <c r="S12" s="260">
        <v>0</v>
      </c>
      <c r="T12" s="261">
        <v>8</v>
      </c>
      <c r="U12" s="260">
        <v>24.3</v>
      </c>
      <c r="V12" s="261">
        <v>0</v>
      </c>
      <c r="W12" s="232"/>
      <c r="X12" s="54"/>
    </row>
    <row r="13" spans="1:24">
      <c r="A13" s="54"/>
      <c r="C13" s="86"/>
      <c r="D13" s="369"/>
      <c r="E13" s="422"/>
      <c r="F13" s="412"/>
      <c r="G13" s="402"/>
      <c r="H13" s="229"/>
      <c r="I13" s="234"/>
      <c r="J13" s="288"/>
      <c r="K13" s="288" t="s">
        <v>2369</v>
      </c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  <c r="X13" s="54"/>
    </row>
    <row r="14" spans="1:24" hidden="1">
      <c r="A14" s="54"/>
      <c r="C14" s="86"/>
      <c r="D14" s="158"/>
      <c r="E14" s="145" t="s">
        <v>173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0"/>
      <c r="X14" s="54"/>
    </row>
    <row r="15" spans="1:24" ht="3" customHeight="1">
      <c r="A15" s="189"/>
      <c r="X15" s="54"/>
    </row>
    <row r="16" spans="1:24"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</row>
    <row r="17" spans="1:44" ht="35.25" hidden="1" customHeight="1">
      <c r="D17" s="423"/>
      <c r="E17" s="423"/>
      <c r="F17" s="423"/>
      <c r="G17" s="423"/>
      <c r="H17" s="423"/>
      <c r="I17" s="423"/>
      <c r="J17" s="423"/>
      <c r="K17" s="423"/>
      <c r="L17" s="423"/>
    </row>
    <row r="18" spans="1:44" ht="15.75" customHeight="1">
      <c r="A18" s="189"/>
      <c r="C18" s="282">
        <v>8</v>
      </c>
      <c r="D18" s="377" t="s">
        <v>437</v>
      </c>
      <c r="E18" s="377"/>
      <c r="F18" s="377"/>
      <c r="G18" s="377"/>
      <c r="H18" s="377"/>
      <c r="I18" s="377"/>
      <c r="J18" s="377"/>
      <c r="K18" s="377"/>
      <c r="L18" s="377"/>
      <c r="M18" s="37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R18" s="96"/>
    </row>
    <row r="19" spans="1:44" ht="53.25" customHeight="1">
      <c r="A19" s="189"/>
      <c r="C19" s="282">
        <v>9</v>
      </c>
      <c r="D19" s="417" t="s">
        <v>451</v>
      </c>
      <c r="E19" s="417"/>
      <c r="F19" s="417"/>
      <c r="G19" s="417"/>
      <c r="H19" s="417"/>
      <c r="I19" s="417"/>
      <c r="J19" s="417"/>
      <c r="K19" s="41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R19" s="96"/>
    </row>
  </sheetData>
  <sheetProtection password="FA9C" sheet="1" objects="1" scenarios="1" formatColumns="0" formatRows="0"/>
  <mergeCells count="24">
    <mergeCell ref="W7:W9"/>
    <mergeCell ref="T8:U8"/>
    <mergeCell ref="D19:K19"/>
    <mergeCell ref="D7:D9"/>
    <mergeCell ref="E7:E9"/>
    <mergeCell ref="J7:J9"/>
    <mergeCell ref="D18:M18"/>
    <mergeCell ref="E12:E13"/>
    <mergeCell ref="D17:L17"/>
    <mergeCell ref="L8:L9"/>
    <mergeCell ref="M8:M9"/>
    <mergeCell ref="D12:D13"/>
    <mergeCell ref="D16:W16"/>
    <mergeCell ref="V8:V9"/>
    <mergeCell ref="D4:K4"/>
    <mergeCell ref="D5:K5"/>
    <mergeCell ref="K7:K9"/>
    <mergeCell ref="G12:G13"/>
    <mergeCell ref="N8:Q8"/>
    <mergeCell ref="H7:I9"/>
    <mergeCell ref="F12:F13"/>
    <mergeCell ref="L7:V7"/>
    <mergeCell ref="R8:S8"/>
    <mergeCell ref="H10:I10"/>
  </mergeCells>
  <dataValidations count="6">
    <dataValidation type="decimal" allowBlank="1" showErrorMessage="1" errorTitle="Ошибка" error="Допускается ввод только неотрицательных чисел!" sqref="E11:W11 O12 Q12 L12:M12 S12 U12 F12:F13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K12"/>
    <dataValidation type="list" allowBlank="1" showInputMessage="1" showErrorMessage="1" errorTitle="Ошибка" error="Выберите значение из списка" prompt="Выберите значение из списка" sqref="P12">
      <formula1>list_ed</formula1>
    </dataValidation>
    <dataValidation type="whole" allowBlank="1" showErrorMessage="1" errorTitle="Ошибка" error="Допускается ввод только неотрицательных целых чисел!" sqref="R12 T12 V12 N12 G12:G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2 J1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E12:E13">
      <formula1>mr_list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">
    <tabColor theme="4" tint="-0.499984740745262"/>
  </sheetPr>
  <dimension ref="A1:G36"/>
  <sheetViews>
    <sheetView showGridLines="0" topLeftCell="C7" workbookViewId="0"/>
  </sheetViews>
  <sheetFormatPr defaultRowHeight="11.25"/>
  <cols>
    <col min="1" max="2" width="9.140625" style="74" hidden="1" customWidth="1"/>
    <col min="3" max="3" width="2.85546875" style="74" customWidth="1"/>
    <col min="4" max="4" width="8.140625" style="74" customWidth="1"/>
    <col min="5" max="5" width="45.7109375" style="74" customWidth="1"/>
    <col min="6" max="6" width="43.28515625" style="74" customWidth="1"/>
    <col min="7" max="7" width="29.7109375" style="74" customWidth="1"/>
    <col min="8" max="16384" width="9.140625" style="74"/>
  </cols>
  <sheetData>
    <row r="1" spans="4:7" hidden="1"/>
    <row r="2" spans="4:7" hidden="1">
      <c r="G2" s="308"/>
    </row>
    <row r="3" spans="4:7" hidden="1">
      <c r="G3" s="308"/>
    </row>
    <row r="4" spans="4:7" hidden="1">
      <c r="G4" s="308"/>
    </row>
    <row r="5" spans="4:7" hidden="1">
      <c r="G5" s="308"/>
    </row>
    <row r="6" spans="4:7" hidden="1">
      <c r="G6" s="308"/>
    </row>
    <row r="7" spans="4:7">
      <c r="G7" s="308"/>
    </row>
    <row r="8" spans="4:7">
      <c r="D8" s="425" t="s">
        <v>557</v>
      </c>
      <c r="E8" s="425"/>
      <c r="F8" s="425"/>
      <c r="G8" s="425"/>
    </row>
    <row r="9" spans="4:7">
      <c r="D9" s="425" t="str">
        <f>org</f>
        <v>ООО "Тепловик 2"</v>
      </c>
      <c r="E9" s="425"/>
      <c r="F9" s="425"/>
      <c r="G9" s="425"/>
    </row>
    <row r="10" spans="4:7">
      <c r="D10" s="424" t="str">
        <f>IF('Общая информация (показатели)'!J12="","",'Общая информация (показатели)'!J12)</f>
        <v/>
      </c>
      <c r="E10" s="424"/>
      <c r="F10" s="424"/>
    </row>
    <row r="11" spans="4:7">
      <c r="D11" s="300" t="s">
        <v>39</v>
      </c>
      <c r="E11" s="300" t="s">
        <v>455</v>
      </c>
      <c r="F11" s="300" t="s">
        <v>287</v>
      </c>
      <c r="G11" s="310" t="s">
        <v>263</v>
      </c>
    </row>
    <row r="12" spans="4:7" ht="22.5">
      <c r="D12" s="300" t="s">
        <v>492</v>
      </c>
      <c r="E12" s="301" t="s">
        <v>314</v>
      </c>
      <c r="F12" s="309" t="str">
        <f>IF(org_full="","",org_full)</f>
        <v>Общество с ограниченной ответственностью "Тепловик-2"</v>
      </c>
      <c r="G12" s="312" t="str">
        <f>IF('Общая информация'!$G$12="","",'Общая информация'!$G$12)</f>
        <v/>
      </c>
    </row>
    <row r="13" spans="4:7" ht="22.5">
      <c r="D13" s="300" t="s">
        <v>493</v>
      </c>
      <c r="E13" s="301" t="s">
        <v>456</v>
      </c>
      <c r="F13" s="309" t="str">
        <f>IF(org_dir="","",org_dir)</f>
        <v>Почекутов Сергей Михайлович</v>
      </c>
      <c r="G13" s="312" t="str">
        <f>IF('Общая информация'!$G$13="","",'Общая информация'!$G$13)</f>
        <v/>
      </c>
    </row>
    <row r="14" spans="4:7" ht="22.5">
      <c r="D14" s="300" t="s">
        <v>494</v>
      </c>
      <c r="E14" s="301" t="s">
        <v>457</v>
      </c>
      <c r="F14" s="309" t="str">
        <f>IF(ogrn="","",ogrn)</f>
        <v>1052442009817</v>
      </c>
      <c r="G14" s="312" t="str">
        <f>IF('Общая информация'!$G$14="","",'Общая информация'!$G$14)</f>
        <v/>
      </c>
    </row>
    <row r="15" spans="4:7">
      <c r="D15" s="300" t="s">
        <v>495</v>
      </c>
      <c r="E15" s="301" t="s">
        <v>379</v>
      </c>
      <c r="F15" s="309" t="str">
        <f>IF(data_org="","",data_org)</f>
        <v>29.08.2005</v>
      </c>
      <c r="G15" s="312" t="str">
        <f>IF('Общая информация'!$G$15="","",'Общая информация'!$G$15)</f>
        <v/>
      </c>
    </row>
    <row r="16" spans="4:7" ht="45">
      <c r="D16" s="300" t="s">
        <v>496</v>
      </c>
      <c r="E16" s="301" t="s">
        <v>380</v>
      </c>
      <c r="F16" s="309" t="str">
        <f>IF('Общая информация'!$F$16="","",'Общая информация'!$F$16)</f>
        <v>Межрайонная инспекция Федеральной налоговой службы № 20 по Красноярскому краю, Таймырскому (Долгано-Ненецкому) и Эвенкийскому автономным округам</v>
      </c>
      <c r="G16" s="312" t="str">
        <f>IF('Общая информация'!$G$16="","",'Общая информация'!$G$16)</f>
        <v/>
      </c>
    </row>
    <row r="17" spans="1:7" ht="22.5">
      <c r="D17" s="300" t="s">
        <v>497</v>
      </c>
      <c r="E17" s="301" t="s">
        <v>458</v>
      </c>
      <c r="F17" s="309" t="str">
        <f>IF(mail_post="","",mail_post)</f>
        <v>662820, Красноярский край, Ермаковский район, с. Ермаковское, ул. Карла Маркса, д. 36 Б</v>
      </c>
      <c r="G17" s="312" t="str">
        <f>IF('Общая информация'!$G$17="","",'Общая информация'!$G$17)</f>
        <v/>
      </c>
    </row>
    <row r="18" spans="1:7" ht="22.5">
      <c r="D18" s="300" t="s">
        <v>498</v>
      </c>
      <c r="E18" s="301" t="s">
        <v>382</v>
      </c>
      <c r="F18" s="309" t="str">
        <f>IF('Общая информация'!$F$18="","",'Общая информация'!$F$18)</f>
        <v>662820, Красноярский край, Ермаковский район, с. Ермаковское, ул. Карла Маркса, д. 36 Б</v>
      </c>
      <c r="G18" s="312" t="str">
        <f>IF('Общая информация'!$G$18="","",'Общая информация'!$G$18)</f>
        <v/>
      </c>
    </row>
    <row r="19" spans="1:7">
      <c r="D19" s="300" t="s">
        <v>499</v>
      </c>
      <c r="E19" s="301" t="s">
        <v>383</v>
      </c>
      <c r="F19" s="309" t="str">
        <f>IF(tel="","",tel)</f>
        <v>(39138) 24047</v>
      </c>
      <c r="G19" s="312" t="str">
        <f>IF('Общая информация'!$G$19="","",'Общая информация'!$G$19)</f>
        <v/>
      </c>
    </row>
    <row r="20" spans="1:7" ht="22.5">
      <c r="D20" s="300" t="s">
        <v>500</v>
      </c>
      <c r="E20" s="301" t="s">
        <v>459</v>
      </c>
      <c r="F20" s="309" t="str">
        <f>IF(url="","",url)</f>
        <v>https://teplovik2erm.wordpress.com/</v>
      </c>
      <c r="G20" s="312" t="str">
        <f>IF('Общая информация'!$G$20="","",'Общая информация'!$G$20)</f>
        <v/>
      </c>
    </row>
    <row r="21" spans="1:7" ht="22.5">
      <c r="D21" s="300" t="s">
        <v>501</v>
      </c>
      <c r="E21" s="301" t="s">
        <v>288</v>
      </c>
      <c r="F21" s="309" t="str">
        <f>IF(email="","",email)</f>
        <v>smp1953@mail.ru</v>
      </c>
      <c r="G21" s="312" t="str">
        <f>IF('Общая информация'!$G$21="","",'Общая информация'!$G$21)</f>
        <v/>
      </c>
    </row>
    <row r="22" spans="1:7">
      <c r="D22" s="300" t="s">
        <v>502</v>
      </c>
      <c r="E22" s="301" t="s">
        <v>460</v>
      </c>
      <c r="F22" s="302" t="str">
        <f>IF('Общая информация'!$F$22="","",'Общая информация'!$F$22)</f>
        <v/>
      </c>
      <c r="G22" s="312" t="str">
        <f>IF('Общая информация'!$G$22="","",'Общая информация'!$G$22)</f>
        <v/>
      </c>
    </row>
    <row r="23" spans="1:7">
      <c r="D23" s="300" t="s">
        <v>503</v>
      </c>
      <c r="E23" s="301" t="s">
        <v>461</v>
      </c>
      <c r="F23" s="302" t="str">
        <f>IF('Общая информация'!$F$23="","",'Общая информация'!$F$23)</f>
        <v>c 08:00 до 16:00</v>
      </c>
      <c r="G23" s="312" t="str">
        <f>IF('Общая информация'!$G$23="","",'Общая информация'!$G$23)</f>
        <v>перерыв на обед с 12.00 до 13.00</v>
      </c>
    </row>
    <row r="24" spans="1:7">
      <c r="D24" s="300" t="s">
        <v>504</v>
      </c>
      <c r="E24" s="301" t="s">
        <v>462</v>
      </c>
      <c r="F24" s="302" t="str">
        <f>IF('Общая информация'!$F$24="","",'Общая информация'!$F$24)</f>
        <v>c 08:00 до 16:00</v>
      </c>
      <c r="G24" s="312" t="str">
        <f>IF('Общая информация'!$G$24="","",'Общая информация'!$G$24)</f>
        <v>перерыв на обед с 12.00 до 13.00</v>
      </c>
    </row>
    <row r="25" spans="1:7">
      <c r="D25" s="300" t="s">
        <v>505</v>
      </c>
      <c r="E25" s="301" t="s">
        <v>463</v>
      </c>
      <c r="F25" s="302" t="str">
        <f>IF('Общая информация'!$F$25="","",'Общая информация'!$F$25)</f>
        <v>c 08:00 до 16:00</v>
      </c>
      <c r="G25" s="312" t="str">
        <f>IF('Общая информация'!$G$25="","",'Общая информация'!$G$25)</f>
        <v>перерыв на обед с 12.00 до 13.00</v>
      </c>
    </row>
    <row r="26" spans="1:7" ht="22.5">
      <c r="A26" s="74" t="s">
        <v>476</v>
      </c>
      <c r="D26" s="300" t="s">
        <v>506</v>
      </c>
      <c r="E26" s="301" t="s">
        <v>464</v>
      </c>
      <c r="F26" s="306" t="str">
        <f>'Общая информация (показатели)'!K12</f>
        <v>Реализация тепловой энергии (мощности), теплоносителя</v>
      </c>
      <c r="G26" s="426" t="str">
        <f>IF('Общая информация (показатели)'!W12="","",'Общая информация (показатели)'!W12)</f>
        <v/>
      </c>
    </row>
    <row r="27" spans="1:7" ht="22.5">
      <c r="A27" s="74" t="s">
        <v>477</v>
      </c>
      <c r="D27" s="300" t="s">
        <v>507</v>
      </c>
      <c r="E27" s="301" t="s">
        <v>465</v>
      </c>
      <c r="F27" s="304">
        <f>'Общая информация (показатели)'!L12</f>
        <v>12.63</v>
      </c>
      <c r="G27" s="427"/>
    </row>
    <row r="28" spans="1:7" ht="22.5">
      <c r="A28" s="74" t="s">
        <v>478</v>
      </c>
      <c r="D28" s="300" t="s">
        <v>508</v>
      </c>
      <c r="E28" s="301" t="s">
        <v>466</v>
      </c>
      <c r="F28" s="304">
        <f>'Общая информация (показатели)'!M12</f>
        <v>0</v>
      </c>
      <c r="G28" s="427"/>
    </row>
    <row r="29" spans="1:7">
      <c r="A29" s="74" t="s">
        <v>479</v>
      </c>
      <c r="D29" s="300" t="s">
        <v>509</v>
      </c>
      <c r="E29" s="301" t="s">
        <v>467</v>
      </c>
      <c r="F29" s="305">
        <f>'Общая информация (показатели)'!N12</f>
        <v>0</v>
      </c>
      <c r="G29" s="427"/>
    </row>
    <row r="30" spans="1:7" ht="22.5">
      <c r="A30" s="74" t="s">
        <v>480</v>
      </c>
      <c r="D30" s="300" t="s">
        <v>510</v>
      </c>
      <c r="E30" s="301" t="s">
        <v>468</v>
      </c>
      <c r="F30" s="302" t="str">
        <f>'Общая информация (показатели)'!O12 &amp;" " &amp;'Общая информация (показатели)'!P12</f>
        <v>0 МВт</v>
      </c>
      <c r="G30" s="427"/>
    </row>
    <row r="31" spans="1:7" ht="22.5">
      <c r="A31" s="74" t="s">
        <v>481</v>
      </c>
      <c r="D31" s="300" t="s">
        <v>511</v>
      </c>
      <c r="E31" s="301" t="s">
        <v>469</v>
      </c>
      <c r="F31" s="304">
        <f>'Общая информация (показатели)'!Q12</f>
        <v>0</v>
      </c>
      <c r="G31" s="427"/>
    </row>
    <row r="32" spans="1:7">
      <c r="A32" s="74" t="s">
        <v>482</v>
      </c>
      <c r="D32" s="300" t="s">
        <v>512</v>
      </c>
      <c r="E32" s="301" t="s">
        <v>470</v>
      </c>
      <c r="F32" s="305">
        <f>'Общая информация (показатели)'!R12</f>
        <v>0</v>
      </c>
      <c r="G32" s="427"/>
    </row>
    <row r="33" spans="1:7" ht="22.5">
      <c r="A33" s="74" t="s">
        <v>483</v>
      </c>
      <c r="D33" s="300" t="s">
        <v>513</v>
      </c>
      <c r="E33" s="301" t="s">
        <v>471</v>
      </c>
      <c r="F33" s="304">
        <f>'Общая информация (показатели)'!S12</f>
        <v>0</v>
      </c>
      <c r="G33" s="427"/>
    </row>
    <row r="34" spans="1:7">
      <c r="A34" s="74" t="s">
        <v>484</v>
      </c>
      <c r="D34" s="300" t="s">
        <v>514</v>
      </c>
      <c r="E34" s="301" t="s">
        <v>472</v>
      </c>
      <c r="F34" s="305">
        <f>'Общая информация (показатели)'!T12</f>
        <v>8</v>
      </c>
      <c r="G34" s="427"/>
    </row>
    <row r="35" spans="1:7" ht="22.5">
      <c r="A35" s="74" t="s">
        <v>485</v>
      </c>
      <c r="D35" s="300" t="s">
        <v>515</v>
      </c>
      <c r="E35" s="301" t="s">
        <v>473</v>
      </c>
      <c r="F35" s="304">
        <f>'Общая информация (показатели)'!U12</f>
        <v>24.3</v>
      </c>
      <c r="G35" s="427"/>
    </row>
    <row r="36" spans="1:7">
      <c r="A36" s="74" t="s">
        <v>486</v>
      </c>
      <c r="D36" s="300" t="s">
        <v>516</v>
      </c>
      <c r="E36" s="301" t="s">
        <v>474</v>
      </c>
      <c r="F36" s="305">
        <f>'Общая информация (показатели)'!V12</f>
        <v>0</v>
      </c>
      <c r="G36" s="428"/>
    </row>
  </sheetData>
  <sheetProtection password="FA9C" sheet="1" objects="1" scenarios="1" formatColumns="0" formatRows="0"/>
  <mergeCells count="4">
    <mergeCell ref="D10:F10"/>
    <mergeCell ref="D8:G8"/>
    <mergeCell ref="G26:G36"/>
    <mergeCell ref="D9:G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7">
    <tabColor theme="4" tint="-0.499984740745262"/>
  </sheetPr>
  <dimension ref="A2:F36"/>
  <sheetViews>
    <sheetView showGridLines="0" topLeftCell="C1" workbookViewId="0"/>
  </sheetViews>
  <sheetFormatPr defaultRowHeight="11.25"/>
  <cols>
    <col min="1" max="2" width="9.140625" style="74" hidden="1" customWidth="1"/>
    <col min="3" max="3" width="2.85546875" style="74" customWidth="1"/>
    <col min="4" max="4" width="8.140625" style="74" customWidth="1"/>
    <col min="5" max="5" width="45.7109375" style="74" customWidth="1"/>
    <col min="6" max="6" width="43.28515625" style="74" customWidth="1"/>
    <col min="7" max="16384" width="9.140625" style="74"/>
  </cols>
  <sheetData>
    <row r="2" spans="4:6">
      <c r="F2" s="308" t="s">
        <v>517</v>
      </c>
    </row>
    <row r="3" spans="4:6">
      <c r="F3" s="308" t="s">
        <v>518</v>
      </c>
    </row>
    <row r="4" spans="4:6">
      <c r="F4" s="308" t="s">
        <v>519</v>
      </c>
    </row>
    <row r="5" spans="4:6">
      <c r="F5" s="308" t="s">
        <v>520</v>
      </c>
    </row>
    <row r="6" spans="4:6">
      <c r="F6" s="308" t="s">
        <v>521</v>
      </c>
    </row>
    <row r="8" spans="4:6">
      <c r="D8" s="425" t="s">
        <v>522</v>
      </c>
      <c r="E8" s="425"/>
      <c r="F8" s="425"/>
    </row>
    <row r="9" spans="4:6">
      <c r="D9" s="425"/>
      <c r="E9" s="425"/>
      <c r="F9" s="425"/>
    </row>
    <row r="10" spans="4:6">
      <c r="D10" s="424" t="str">
        <f>IF('Общая информация (показатели)'!J12="","",'Общая информация (показатели)'!J12)</f>
        <v/>
      </c>
      <c r="E10" s="424"/>
      <c r="F10" s="424"/>
    </row>
    <row r="11" spans="4:6">
      <c r="D11" s="300" t="s">
        <v>39</v>
      </c>
      <c r="E11" s="300" t="s">
        <v>455</v>
      </c>
      <c r="F11" s="310" t="s">
        <v>287</v>
      </c>
    </row>
    <row r="12" spans="4:6" ht="22.5">
      <c r="D12" s="300" t="s">
        <v>40</v>
      </c>
      <c r="E12" s="314" t="s">
        <v>314</v>
      </c>
      <c r="F12" s="302" t="str">
        <f>IF(org_full="","",org_full)</f>
        <v>Общество с ограниченной ответственностью "Тепловик-2"</v>
      </c>
    </row>
    <row r="13" spans="4:6" ht="22.5">
      <c r="D13" s="300" t="s">
        <v>5</v>
      </c>
      <c r="E13" s="314" t="s">
        <v>456</v>
      </c>
      <c r="F13" s="302" t="str">
        <f>IF(org_dir="","",org_dir)</f>
        <v>Почекутов Сергей Михайлович</v>
      </c>
    </row>
    <row r="14" spans="4:6" ht="22.5">
      <c r="D14" s="429" t="s">
        <v>6</v>
      </c>
      <c r="E14" s="314" t="s">
        <v>457</v>
      </c>
      <c r="F14" s="302" t="str">
        <f>IF(ogrn="","",ogrn)</f>
        <v>1052442009817</v>
      </c>
    </row>
    <row r="15" spans="4:6">
      <c r="D15" s="431"/>
      <c r="E15" s="315" t="s">
        <v>523</v>
      </c>
      <c r="F15" s="302" t="str">
        <f>IF(data_org="","",data_org)</f>
        <v>29.08.2005</v>
      </c>
    </row>
    <row r="16" spans="4:6" ht="56.25">
      <c r="D16" s="430"/>
      <c r="E16" s="315" t="s">
        <v>524</v>
      </c>
      <c r="F16" s="302" t="str">
        <f>IF('Общая информация'!$F$16="","",'Общая информация'!$F$16)</f>
        <v>Межрайонная инспекция Федеральной налоговой службы № 20 по Красноярскому краю, Таймырскому (Долгано-Ненецкому) и Эвенкийскому автономным округам</v>
      </c>
    </row>
    <row r="17" spans="1:6" ht="22.5">
      <c r="D17" s="300" t="s">
        <v>7</v>
      </c>
      <c r="E17" s="314" t="s">
        <v>458</v>
      </c>
      <c r="F17" s="302" t="str">
        <f>IF(mail_post="","",mail_post)</f>
        <v>662820, Красноярский край, Ермаковский район, с. Ермаковское, ул. Карла Маркса, д. 36 Б</v>
      </c>
    </row>
    <row r="18" spans="1:6" ht="22.5">
      <c r="D18" s="300" t="s">
        <v>20</v>
      </c>
      <c r="E18" s="314" t="s">
        <v>382</v>
      </c>
      <c r="F18" s="302" t="str">
        <f>IF('Общая информация'!$F$18="","",'Общая информация'!$F$18)</f>
        <v>662820, Красноярский край, Ермаковский район, с. Ермаковское, ул. Карла Маркса, д. 36 Б</v>
      </c>
    </row>
    <row r="19" spans="1:6">
      <c r="D19" s="300" t="s">
        <v>21</v>
      </c>
      <c r="E19" s="314" t="s">
        <v>525</v>
      </c>
      <c r="F19" s="302" t="str">
        <f>IF(tel="","",tel)</f>
        <v>(39138) 24047</v>
      </c>
    </row>
    <row r="20" spans="1:6" ht="22.5">
      <c r="D20" s="300" t="s">
        <v>127</v>
      </c>
      <c r="E20" s="314" t="s">
        <v>526</v>
      </c>
      <c r="F20" s="302" t="str">
        <f>IF(url="","",url)</f>
        <v>https://teplovik2erm.wordpress.com/</v>
      </c>
    </row>
    <row r="21" spans="1:6" ht="22.5">
      <c r="D21" s="300" t="s">
        <v>128</v>
      </c>
      <c r="E21" s="314" t="s">
        <v>288</v>
      </c>
      <c r="F21" s="302" t="str">
        <f>IF(email="","",email)</f>
        <v>smp1953@mail.ru</v>
      </c>
    </row>
    <row r="22" spans="1:6" ht="22.5">
      <c r="D22" s="429" t="s">
        <v>155</v>
      </c>
      <c r="E22" s="301" t="s">
        <v>530</v>
      </c>
      <c r="F22" s="311" t="str">
        <f>IF('Общая информация'!$F$22="","",'Общая информация'!$F$22)</f>
        <v/>
      </c>
    </row>
    <row r="23" spans="1:6">
      <c r="D23" s="431"/>
      <c r="E23" s="316" t="s">
        <v>527</v>
      </c>
      <c r="F23" s="302" t="str">
        <f>IF('Общая информация'!$F$23="","",'Общая информация'!$F$23)</f>
        <v>c 08:00 до 16:00</v>
      </c>
    </row>
    <row r="24" spans="1:6">
      <c r="D24" s="431"/>
      <c r="E24" s="316" t="s">
        <v>528</v>
      </c>
      <c r="F24" s="302" t="str">
        <f>IF('Общая информация'!$F$24="","",'Общая информация'!$F$24)</f>
        <v>c 08:00 до 16:00</v>
      </c>
    </row>
    <row r="25" spans="1:6">
      <c r="D25" s="430"/>
      <c r="E25" s="316" t="s">
        <v>529</v>
      </c>
      <c r="F25" s="302" t="str">
        <f>IF('Общая информация'!$F$25="","",'Общая информация'!$F$25)</f>
        <v>c 08:00 до 16:00</v>
      </c>
    </row>
    <row r="26" spans="1:6" ht="22.5">
      <c r="A26" s="74" t="s">
        <v>476</v>
      </c>
      <c r="D26" s="300" t="s">
        <v>156</v>
      </c>
      <c r="E26" s="301" t="s">
        <v>464</v>
      </c>
      <c r="F26" s="306" t="str">
        <f>'Общая информация (показатели)'!K12</f>
        <v>Реализация тепловой энергии (мощности), теплоносителя</v>
      </c>
    </row>
    <row r="27" spans="1:6" ht="22.5">
      <c r="A27" s="74" t="s">
        <v>477</v>
      </c>
      <c r="D27" s="300" t="s">
        <v>157</v>
      </c>
      <c r="E27" s="301" t="s">
        <v>465</v>
      </c>
      <c r="F27" s="304">
        <f>'Общая информация (показатели)'!L12</f>
        <v>12.63</v>
      </c>
    </row>
    <row r="28" spans="1:6" ht="22.5">
      <c r="A28" s="74" t="s">
        <v>478</v>
      </c>
      <c r="D28" s="300" t="s">
        <v>158</v>
      </c>
      <c r="E28" s="301" t="s">
        <v>466</v>
      </c>
      <c r="F28" s="304">
        <f>'Общая информация (показатели)'!M12</f>
        <v>0</v>
      </c>
    </row>
    <row r="29" spans="1:6">
      <c r="A29" s="74" t="s">
        <v>479</v>
      </c>
      <c r="D29" s="429" t="s">
        <v>159</v>
      </c>
      <c r="E29" s="301" t="s">
        <v>467</v>
      </c>
      <c r="F29" s="305">
        <f>'Общая информация (показатели)'!N12</f>
        <v>0</v>
      </c>
    </row>
    <row r="30" spans="1:6" ht="22.5">
      <c r="A30" s="74" t="s">
        <v>535</v>
      </c>
      <c r="D30" s="431"/>
      <c r="E30" s="316" t="s">
        <v>531</v>
      </c>
      <c r="F30" s="304">
        <f>'Общая информация (показатели)'!O12</f>
        <v>0</v>
      </c>
    </row>
    <row r="31" spans="1:6" ht="22.5">
      <c r="A31" s="74" t="s">
        <v>481</v>
      </c>
      <c r="D31" s="430"/>
      <c r="E31" s="316" t="s">
        <v>532</v>
      </c>
      <c r="F31" s="304">
        <f>'Общая информация (показатели)'!Q12</f>
        <v>0</v>
      </c>
    </row>
    <row r="32" spans="1:6">
      <c r="A32" s="74" t="s">
        <v>482</v>
      </c>
      <c r="D32" s="429" t="s">
        <v>160</v>
      </c>
      <c r="E32" s="301" t="s">
        <v>470</v>
      </c>
      <c r="F32" s="305">
        <f>'Общая информация (показатели)'!R12</f>
        <v>0</v>
      </c>
    </row>
    <row r="33" spans="1:6" ht="22.5">
      <c r="A33" s="74" t="s">
        <v>483</v>
      </c>
      <c r="D33" s="430"/>
      <c r="E33" s="316" t="s">
        <v>533</v>
      </c>
      <c r="F33" s="304">
        <f>'Общая информация (показатели)'!S12</f>
        <v>0</v>
      </c>
    </row>
    <row r="34" spans="1:6">
      <c r="A34" s="74" t="s">
        <v>484</v>
      </c>
      <c r="D34" s="429" t="s">
        <v>161</v>
      </c>
      <c r="E34" s="301" t="s">
        <v>472</v>
      </c>
      <c r="F34" s="305">
        <f>'Общая информация (показатели)'!T12</f>
        <v>8</v>
      </c>
    </row>
    <row r="35" spans="1:6" ht="22.5">
      <c r="A35" s="74" t="s">
        <v>485</v>
      </c>
      <c r="D35" s="430"/>
      <c r="E35" s="316" t="s">
        <v>534</v>
      </c>
      <c r="F35" s="304">
        <f>'Общая информация (показатели)'!U12</f>
        <v>24.3</v>
      </c>
    </row>
    <row r="36" spans="1:6">
      <c r="A36" s="74" t="s">
        <v>486</v>
      </c>
      <c r="D36" s="300" t="s">
        <v>162</v>
      </c>
      <c r="E36" s="301" t="s">
        <v>474</v>
      </c>
      <c r="F36" s="305">
        <f>'Общая информация (показатели)'!V12</f>
        <v>0</v>
      </c>
    </row>
  </sheetData>
  <sheetProtection password="FA9C" sheet="1" objects="1" scenarios="1" formatColumns="0" formatRows="0"/>
  <mergeCells count="8">
    <mergeCell ref="D32:D33"/>
    <mergeCell ref="D34:D35"/>
    <mergeCell ref="D8:F8"/>
    <mergeCell ref="D9:F9"/>
    <mergeCell ref="D10:F10"/>
    <mergeCell ref="D14:D16"/>
    <mergeCell ref="D22:D25"/>
    <mergeCell ref="D29:D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N19"/>
  <sheetViews>
    <sheetView showGridLines="0" topLeftCell="C4" workbookViewId="0">
      <selection activeCell="F20" sqref="F20"/>
    </sheetView>
  </sheetViews>
  <sheetFormatPr defaultRowHeight="14.25"/>
  <cols>
    <col min="1" max="1" width="9.140625" style="83" hidden="1" customWidth="1"/>
    <col min="2" max="2" width="9.140625" style="76" hidden="1" customWidth="1"/>
    <col min="3" max="3" width="3.7109375" style="85" customWidth="1"/>
    <col min="4" max="4" width="4.5703125" style="75" customWidth="1"/>
    <col min="5" max="5" width="47.42578125" style="75" customWidth="1"/>
    <col min="6" max="6" width="15.140625" style="75" customWidth="1"/>
    <col min="7" max="7" width="26.42578125" style="75" customWidth="1"/>
    <col min="8" max="8" width="29.140625" style="75" customWidth="1"/>
    <col min="9" max="12" width="16.28515625" style="75" hidden="1" customWidth="1"/>
    <col min="13" max="13" width="25.85546875" style="75" hidden="1" customWidth="1"/>
    <col min="14" max="14" width="5.7109375" style="75" customWidth="1"/>
    <col min="15" max="16384" width="9.140625" style="75"/>
  </cols>
  <sheetData>
    <row r="1" spans="1:14" hidden="1"/>
    <row r="2" spans="1:14" hidden="1"/>
    <row r="3" spans="1:14" hidden="1"/>
    <row r="4" spans="1:14" ht="3" customHeight="1"/>
    <row r="5" spans="1:14" s="54" customFormat="1" ht="15.75" customHeight="1">
      <c r="A5" s="82"/>
      <c r="C5" s="86"/>
      <c r="D5" s="378" t="s">
        <v>444</v>
      </c>
      <c r="E5" s="378"/>
      <c r="F5" s="378"/>
      <c r="G5" s="378"/>
      <c r="H5" s="81"/>
      <c r="I5" s="81"/>
      <c r="J5" s="81"/>
      <c r="K5" s="81"/>
      <c r="L5" s="81"/>
      <c r="M5" s="80"/>
    </row>
    <row r="6" spans="1:14" s="54" customFormat="1" ht="23.1" customHeight="1">
      <c r="A6" s="82"/>
      <c r="C6" s="86"/>
      <c r="D6" s="379" t="str">
        <f>IF(org=0,"Не определено",org)</f>
        <v>ООО "Тепловик 2"</v>
      </c>
      <c r="E6" s="379"/>
      <c r="F6" s="379"/>
      <c r="G6" s="379"/>
      <c r="H6" s="248"/>
      <c r="I6" s="248"/>
      <c r="J6" s="248"/>
      <c r="K6" s="248"/>
      <c r="L6" s="248"/>
      <c r="M6" s="81"/>
    </row>
    <row r="7" spans="1:14" ht="3" customHeight="1">
      <c r="D7" s="79"/>
      <c r="E7" s="79"/>
      <c r="F7" s="79"/>
      <c r="G7" s="79"/>
      <c r="H7" s="79"/>
      <c r="L7" s="79"/>
      <c r="M7" s="79"/>
    </row>
    <row r="8" spans="1:14" s="77" customFormat="1" hidden="1">
      <c r="A8" s="83"/>
      <c r="B8" s="76"/>
      <c r="C8" s="85"/>
      <c r="D8" s="103"/>
      <c r="E8" s="103"/>
      <c r="F8" s="103"/>
      <c r="G8" s="103"/>
      <c r="H8" s="103"/>
      <c r="L8" s="103"/>
      <c r="M8" s="103"/>
      <c r="N8" s="78"/>
    </row>
    <row r="9" spans="1:14" s="77" customFormat="1">
      <c r="A9" s="83"/>
      <c r="B9" s="76"/>
      <c r="C9" s="85"/>
      <c r="D9" s="435" t="s">
        <v>39</v>
      </c>
      <c r="E9" s="435" t="s">
        <v>125</v>
      </c>
      <c r="F9" s="437"/>
      <c r="G9" s="437"/>
      <c r="H9" s="437"/>
      <c r="I9" s="438" t="s">
        <v>397</v>
      </c>
      <c r="J9" s="438"/>
      <c r="K9" s="438"/>
      <c r="L9" s="438"/>
      <c r="M9" s="438"/>
      <c r="N9" s="78"/>
    </row>
    <row r="10" spans="1:14" ht="47.25" thickBot="1">
      <c r="D10" s="436"/>
      <c r="E10" s="436"/>
      <c r="F10" s="247" t="s">
        <v>559</v>
      </c>
      <c r="G10" s="247" t="s">
        <v>562</v>
      </c>
      <c r="H10" s="247" t="s">
        <v>560</v>
      </c>
      <c r="I10" s="247" t="s">
        <v>394</v>
      </c>
      <c r="J10" s="247" t="s">
        <v>395</v>
      </c>
      <c r="K10" s="247" t="s">
        <v>396</v>
      </c>
      <c r="L10" s="247" t="s">
        <v>452</v>
      </c>
      <c r="M10" s="247" t="s">
        <v>561</v>
      </c>
    </row>
    <row r="11" spans="1:14" ht="15" customHeight="1" thickTop="1">
      <c r="D11" s="64" t="s">
        <v>40</v>
      </c>
      <c r="E11" s="64" t="s">
        <v>5</v>
      </c>
      <c r="F11" s="64" t="s">
        <v>6</v>
      </c>
      <c r="G11" s="64" t="s">
        <v>7</v>
      </c>
      <c r="H11" s="64" t="s">
        <v>20</v>
      </c>
      <c r="I11" s="64" t="s">
        <v>21</v>
      </c>
      <c r="J11" s="64" t="s">
        <v>127</v>
      </c>
      <c r="K11" s="64" t="s">
        <v>128</v>
      </c>
      <c r="L11" s="64" t="s">
        <v>155</v>
      </c>
      <c r="M11" s="64" t="s">
        <v>156</v>
      </c>
    </row>
    <row r="12" spans="1:14" customFormat="1" ht="27.75" hidden="1" customHeight="1">
      <c r="A12" s="432" t="s">
        <v>40</v>
      </c>
      <c r="B12" s="74"/>
      <c r="C12" s="87"/>
      <c r="D12" s="104"/>
      <c r="E12" s="433"/>
      <c r="F12" s="434"/>
      <c r="G12" s="434"/>
      <c r="H12" s="434"/>
      <c r="I12" s="434"/>
      <c r="J12" s="434"/>
      <c r="K12" s="434"/>
      <c r="L12" s="434"/>
      <c r="M12" s="434"/>
      <c r="N12" s="1"/>
    </row>
    <row r="13" spans="1:14" customFormat="1" ht="67.5">
      <c r="A13" s="432"/>
      <c r="B13" s="74"/>
      <c r="C13" s="87"/>
      <c r="D13" s="246">
        <v>1</v>
      </c>
      <c r="E13" s="112" t="s">
        <v>398</v>
      </c>
      <c r="F13" s="147"/>
      <c r="G13" s="332"/>
      <c r="H13" s="332"/>
      <c r="I13" s="272"/>
      <c r="J13" s="272"/>
      <c r="K13" s="272"/>
      <c r="L13" s="272"/>
      <c r="M13" s="104"/>
      <c r="N13" s="1"/>
    </row>
    <row r="14" spans="1:14" ht="15" customHeight="1">
      <c r="A14" s="75"/>
      <c r="B14" s="75"/>
      <c r="C14" s="75"/>
      <c r="D14" s="144"/>
      <c r="E14" s="145"/>
      <c r="F14" s="145"/>
      <c r="G14" s="145"/>
      <c r="H14" s="145"/>
      <c r="I14" s="146"/>
      <c r="J14" s="146"/>
      <c r="K14" s="146"/>
      <c r="L14" s="146"/>
      <c r="M14" s="146"/>
      <c r="N14" s="2"/>
    </row>
    <row r="15" spans="1:14" ht="18.75" customHeight="1">
      <c r="A15" s="75"/>
      <c r="B15" s="75"/>
      <c r="C15" s="75"/>
    </row>
    <row r="16" spans="1:14" ht="42" customHeight="1">
      <c r="C16" s="283" t="s">
        <v>158</v>
      </c>
      <c r="D16" s="439" t="s">
        <v>441</v>
      </c>
      <c r="E16" s="439"/>
      <c r="F16" s="439"/>
      <c r="G16" s="439"/>
      <c r="H16" s="439"/>
      <c r="I16" s="439"/>
    </row>
    <row r="17" spans="3:9" ht="25.5" customHeight="1">
      <c r="C17" s="283" t="s">
        <v>159</v>
      </c>
      <c r="D17" s="440" t="s">
        <v>442</v>
      </c>
      <c r="E17" s="441"/>
      <c r="F17" s="441"/>
      <c r="G17" s="441"/>
      <c r="H17" s="441"/>
      <c r="I17" s="441"/>
    </row>
    <row r="18" spans="3:9" ht="25.5" customHeight="1">
      <c r="C18" s="283" t="s">
        <v>160</v>
      </c>
      <c r="D18" s="440" t="s">
        <v>443</v>
      </c>
      <c r="E18" s="441"/>
      <c r="F18" s="441"/>
      <c r="G18" s="441"/>
      <c r="H18" s="441"/>
      <c r="I18" s="441"/>
    </row>
    <row r="19" spans="3:9" ht="25.5" customHeight="1">
      <c r="C19" s="284" t="s">
        <v>161</v>
      </c>
      <c r="D19" s="440" t="s">
        <v>556</v>
      </c>
      <c r="E19" s="441"/>
      <c r="F19" s="441"/>
      <c r="G19" s="441"/>
      <c r="H19" s="441"/>
      <c r="I19" s="441"/>
    </row>
  </sheetData>
  <sheetProtection password="FA9C" sheet="1" objects="1" scenarios="1" formatColumns="0" formatRows="0"/>
  <mergeCells count="12">
    <mergeCell ref="D16:I16"/>
    <mergeCell ref="D17:I17"/>
    <mergeCell ref="D18:I18"/>
    <mergeCell ref="D19:I19"/>
    <mergeCell ref="D5:G5"/>
    <mergeCell ref="D6:G6"/>
    <mergeCell ref="A12:A13"/>
    <mergeCell ref="E12:M12"/>
    <mergeCell ref="D9:D10"/>
    <mergeCell ref="E9:E10"/>
    <mergeCell ref="F9:H9"/>
    <mergeCell ref="I9:M9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G13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K13:L13 F1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Кликните, чтобы перейти по гиперссылке или отредактировать ее" sqref="H13 M13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1:I16"/>
  <sheetViews>
    <sheetView showGridLines="0" topLeftCell="C6" workbookViewId="0">
      <selection activeCell="E14" sqref="E14"/>
    </sheetView>
  </sheetViews>
  <sheetFormatPr defaultRowHeight="14.25"/>
  <cols>
    <col min="1" max="2" width="9.140625" style="15" hidden="1" customWidth="1"/>
    <col min="3" max="3" width="3.7109375" style="90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91"/>
      <c r="D6" s="16"/>
      <c r="E6" s="16"/>
    </row>
    <row r="7" spans="3:9">
      <c r="C7" s="91"/>
      <c r="D7" s="378" t="s">
        <v>446</v>
      </c>
      <c r="E7" s="378"/>
    </row>
    <row r="8" spans="3:9" ht="24" customHeight="1">
      <c r="C8" s="91"/>
      <c r="D8" s="379" t="str">
        <f>IF(org=0,"Не определено",org)</f>
        <v>ООО "Тепловик 2"</v>
      </c>
      <c r="E8" s="379"/>
    </row>
    <row r="9" spans="3:9" ht="3" customHeight="1">
      <c r="C9" s="91"/>
      <c r="D9" s="16"/>
      <c r="E9" s="16"/>
    </row>
    <row r="10" spans="3:9" ht="15.95" customHeight="1" thickBot="1">
      <c r="C10" s="91"/>
      <c r="D10" s="153" t="s">
        <v>39</v>
      </c>
      <c r="E10" s="254" t="s">
        <v>287</v>
      </c>
    </row>
    <row r="11" spans="3:9" ht="15" thickTop="1">
      <c r="C11" s="91"/>
      <c r="D11" s="64" t="s">
        <v>40</v>
      </c>
      <c r="E11" s="64" t="s">
        <v>5</v>
      </c>
    </row>
    <row r="12" spans="3:9" ht="15" hidden="1" customHeight="1">
      <c r="C12" s="91"/>
      <c r="D12" s="108">
        <v>0</v>
      </c>
      <c r="E12" s="109"/>
    </row>
    <row r="13" spans="3:9" ht="15" customHeight="1">
      <c r="C13" s="249"/>
      <c r="D13" s="252">
        <v>1</v>
      </c>
      <c r="E13" s="330" t="s">
        <v>2424</v>
      </c>
    </row>
    <row r="14" spans="3:9" ht="12" customHeight="1">
      <c r="C14" s="91"/>
      <c r="D14" s="250"/>
      <c r="E14" s="251" t="s">
        <v>124</v>
      </c>
    </row>
    <row r="16" spans="3:9" ht="22.5" customHeight="1">
      <c r="C16" s="283" t="s">
        <v>162</v>
      </c>
      <c r="D16" s="442" t="s">
        <v>445</v>
      </c>
      <c r="E16" s="442"/>
      <c r="F16" s="286"/>
      <c r="G16" s="286"/>
      <c r="H16" s="286"/>
      <c r="I16" s="286"/>
    </row>
  </sheetData>
  <sheetProtection password="FA9C" sheet="1" objects="1" scenarios="1" formatColumns="0" formatRows="0"/>
  <mergeCells count="3">
    <mergeCell ref="D7:E7"/>
    <mergeCell ref="D8:E8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4"/>
  <sheetViews>
    <sheetView showGridLines="0" topLeftCell="C6" workbookViewId="0"/>
  </sheetViews>
  <sheetFormatPr defaultRowHeight="14.25"/>
  <cols>
    <col min="1" max="2" width="9.140625" style="15" hidden="1" customWidth="1"/>
    <col min="3" max="3" width="3.7109375" style="90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1"/>
      <c r="D6" s="16"/>
      <c r="E6" s="16"/>
    </row>
    <row r="7" spans="3:5">
      <c r="C7" s="91"/>
      <c r="D7" s="378" t="s">
        <v>11</v>
      </c>
      <c r="E7" s="378"/>
    </row>
    <row r="8" spans="3:5" ht="24" customHeight="1">
      <c r="C8" s="91"/>
      <c r="D8" s="379" t="str">
        <f>IF(org=0,"Не определено",org)</f>
        <v>ООО "Тепловик 2"</v>
      </c>
      <c r="E8" s="379"/>
    </row>
    <row r="9" spans="3:5" ht="3" customHeight="1">
      <c r="C9" s="91"/>
      <c r="D9" s="16"/>
      <c r="E9" s="16"/>
    </row>
    <row r="10" spans="3:5" ht="15.95" customHeight="1" thickBot="1">
      <c r="C10" s="91"/>
      <c r="D10" s="153" t="s">
        <v>39</v>
      </c>
      <c r="E10" s="154" t="s">
        <v>123</v>
      </c>
    </row>
    <row r="11" spans="3:5" ht="15" thickTop="1">
      <c r="C11" s="91"/>
      <c r="D11" s="64" t="s">
        <v>40</v>
      </c>
      <c r="E11" s="64" t="s">
        <v>5</v>
      </c>
    </row>
    <row r="12" spans="3:5" ht="15" hidden="1" customHeight="1">
      <c r="C12" s="91"/>
      <c r="D12" s="108">
        <v>0</v>
      </c>
      <c r="E12" s="109"/>
    </row>
    <row r="13" spans="3:5" ht="15" customHeight="1">
      <c r="C13" s="249" t="s">
        <v>407</v>
      </c>
      <c r="D13" s="252">
        <v>1</v>
      </c>
      <c r="E13" s="285"/>
    </row>
    <row r="14" spans="3:5" ht="12" customHeight="1">
      <c r="C14" s="91"/>
      <c r="D14" s="151"/>
      <c r="E14" s="152" t="s">
        <v>124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workbookViewId="0"/>
  </sheetViews>
  <sheetFormatPr defaultRowHeight="11.25"/>
  <cols>
    <col min="1" max="1" width="4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2" spans="2:4" ht="20.100000000000001" customHeight="1">
      <c r="B2" s="443" t="s">
        <v>12</v>
      </c>
      <c r="C2" s="443"/>
      <c r="D2" s="443"/>
    </row>
    <row r="4" spans="2:4" ht="21.75" customHeight="1" thickBot="1">
      <c r="B4" s="51" t="s">
        <v>37</v>
      </c>
      <c r="C4" s="51" t="s">
        <v>38</v>
      </c>
      <c r="D4" s="51" t="s">
        <v>24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workbookViewId="0"/>
  </sheetViews>
  <sheetFormatPr defaultRowHeight="11.25"/>
  <cols>
    <col min="1" max="1" width="9.140625" style="319"/>
    <col min="2" max="2" width="65.28515625" style="319" customWidth="1"/>
    <col min="3" max="3" width="41" style="319" customWidth="1"/>
    <col min="4" max="16384" width="9.140625" style="319"/>
  </cols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1.25"/>
  <cols>
    <col min="1" max="1" width="9.140625" style="319"/>
    <col min="2" max="2" width="65.28515625" style="319" customWidth="1"/>
    <col min="3" max="3" width="41" style="319" customWidth="1"/>
    <col min="4" max="16384" width="9.140625" style="319"/>
  </cols>
  <sheetData>
    <row r="1" spans="1:2">
      <c r="A1" s="319" t="s">
        <v>541</v>
      </c>
      <c r="B1" s="319" t="s">
        <v>542</v>
      </c>
    </row>
    <row r="2" spans="1:2">
      <c r="A2" s="319">
        <v>64233354</v>
      </c>
      <c r="B2" s="319" t="s">
        <v>577</v>
      </c>
    </row>
    <row r="3" spans="1:2">
      <c r="A3" s="319">
        <v>64233355</v>
      </c>
      <c r="B3" s="319" t="s">
        <v>578</v>
      </c>
    </row>
    <row r="4" spans="1:2">
      <c r="A4" s="319">
        <v>64233357</v>
      </c>
      <c r="B4" s="319" t="s">
        <v>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57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92"/>
  </cols>
  <sheetData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47"/>
  <sheetViews>
    <sheetView showGridLines="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246</v>
      </c>
    </row>
    <row r="3" spans="1:2">
      <c r="A3" t="s">
        <v>222</v>
      </c>
      <c r="B3" t="s">
        <v>236</v>
      </c>
    </row>
    <row r="4" spans="1:2">
      <c r="A4" t="s">
        <v>16</v>
      </c>
      <c r="B4" t="s">
        <v>488</v>
      </c>
    </row>
    <row r="5" spans="1:2">
      <c r="A5" t="s">
        <v>435</v>
      </c>
      <c r="B5" t="s">
        <v>580</v>
      </c>
    </row>
    <row r="6" spans="1:2">
      <c r="A6" t="s">
        <v>404</v>
      </c>
      <c r="B6" t="s">
        <v>581</v>
      </c>
    </row>
    <row r="7" spans="1:2">
      <c r="A7" t="s">
        <v>489</v>
      </c>
      <c r="B7" t="s">
        <v>491</v>
      </c>
    </row>
    <row r="8" spans="1:2">
      <c r="A8" t="s">
        <v>490</v>
      </c>
      <c r="B8" t="s">
        <v>234</v>
      </c>
    </row>
    <row r="9" spans="1:2">
      <c r="A9" t="s">
        <v>540</v>
      </c>
      <c r="B9" t="s">
        <v>224</v>
      </c>
    </row>
    <row r="10" spans="1:2">
      <c r="A10" t="s">
        <v>399</v>
      </c>
      <c r="B10" t="s">
        <v>225</v>
      </c>
    </row>
    <row r="11" spans="1:2">
      <c r="A11" t="s">
        <v>402</v>
      </c>
      <c r="B11" t="s">
        <v>226</v>
      </c>
    </row>
    <row r="12" spans="1:2">
      <c r="A12" t="s">
        <v>11</v>
      </c>
      <c r="B12" t="s">
        <v>227</v>
      </c>
    </row>
    <row r="13" spans="1:2">
      <c r="A13" t="s">
        <v>223</v>
      </c>
      <c r="B13" t="s">
        <v>228</v>
      </c>
    </row>
    <row r="14" spans="1:2">
      <c r="A14"/>
      <c r="B14" t="s">
        <v>229</v>
      </c>
    </row>
    <row r="15" spans="1:2">
      <c r="A15"/>
      <c r="B15" t="s">
        <v>230</v>
      </c>
    </row>
    <row r="16" spans="1:2">
      <c r="A16"/>
      <c r="B16" t="s">
        <v>231</v>
      </c>
    </row>
    <row r="17" spans="1:2">
      <c r="A17"/>
      <c r="B17" t="s">
        <v>232</v>
      </c>
    </row>
    <row r="18" spans="1:2">
      <c r="A18"/>
      <c r="B18" t="s">
        <v>233</v>
      </c>
    </row>
    <row r="19" spans="1:2">
      <c r="A19"/>
      <c r="B19" t="s">
        <v>235</v>
      </c>
    </row>
    <row r="20" spans="1:2">
      <c r="A20"/>
      <c r="B20" t="s">
        <v>237</v>
      </c>
    </row>
    <row r="21" spans="1:2">
      <c r="A21"/>
      <c r="B21" t="s">
        <v>238</v>
      </c>
    </row>
    <row r="22" spans="1:2">
      <c r="A22"/>
      <c r="B22" t="s">
        <v>239</v>
      </c>
    </row>
    <row r="23" spans="1:2">
      <c r="A23"/>
      <c r="B23" t="s">
        <v>240</v>
      </c>
    </row>
    <row r="24" spans="1:2">
      <c r="A24"/>
      <c r="B24" t="s">
        <v>403</v>
      </c>
    </row>
    <row r="25" spans="1:2">
      <c r="A25"/>
      <c r="B25" t="s">
        <v>400</v>
      </c>
    </row>
    <row r="26" spans="1:2">
      <c r="A26"/>
      <c r="B26" t="s">
        <v>241</v>
      </c>
    </row>
    <row r="27" spans="1:2">
      <c r="A27"/>
      <c r="B27" t="s">
        <v>242</v>
      </c>
    </row>
    <row r="28" spans="1:2">
      <c r="A28"/>
      <c r="B28" t="s">
        <v>243</v>
      </c>
    </row>
    <row r="29" spans="1:2">
      <c r="A29"/>
      <c r="B29" t="s">
        <v>244</v>
      </c>
    </row>
    <row r="30" spans="1:2">
      <c r="A30"/>
      <c r="B30" t="s">
        <v>245</v>
      </c>
    </row>
    <row r="31" spans="1:2">
      <c r="A31"/>
      <c r="B31" t="s">
        <v>247</v>
      </c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2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Z87"/>
  <sheetViews>
    <sheetView showGridLines="0" workbookViewId="0"/>
  </sheetViews>
  <sheetFormatPr defaultRowHeight="11.25"/>
  <cols>
    <col min="1" max="1" width="32.5703125" style="9" bestFit="1" customWidth="1"/>
    <col min="3" max="4" width="9.140625" style="70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116" customWidth="1"/>
    <col min="14" max="14" width="29.140625" style="117" customWidth="1"/>
    <col min="15" max="16" width="9.140625" style="7"/>
    <col min="17" max="17" width="29.7109375" style="7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16384" width="9.140625" style="7"/>
  </cols>
  <sheetData>
    <row r="1" spans="1:26" s="68" customFormat="1" ht="51">
      <c r="A1" s="67" t="s">
        <v>19</v>
      </c>
      <c r="B1" s="66"/>
      <c r="C1" s="67" t="s">
        <v>31</v>
      </c>
      <c r="D1" s="67" t="s">
        <v>28</v>
      </c>
      <c r="E1" s="67" t="s">
        <v>130</v>
      </c>
      <c r="F1" s="67" t="s">
        <v>183</v>
      </c>
      <c r="G1" s="67" t="s">
        <v>146</v>
      </c>
      <c r="H1" s="67" t="s">
        <v>151</v>
      </c>
      <c r="I1" s="67" t="s">
        <v>177</v>
      </c>
      <c r="J1" s="67" t="s">
        <v>214</v>
      </c>
      <c r="K1" s="67" t="s">
        <v>440</v>
      </c>
      <c r="L1" s="290" t="s">
        <v>450</v>
      </c>
      <c r="M1" s="67" t="s">
        <v>178</v>
      </c>
      <c r="N1" s="115" t="s">
        <v>256</v>
      </c>
      <c r="Q1" s="180" t="s">
        <v>257</v>
      </c>
      <c r="R1" s="193" t="s">
        <v>273</v>
      </c>
      <c r="S1" s="194" t="s">
        <v>274</v>
      </c>
      <c r="U1" s="236" t="s">
        <v>324</v>
      </c>
      <c r="V1" s="236" t="s">
        <v>325</v>
      </c>
      <c r="X1" s="236" t="s">
        <v>375</v>
      </c>
      <c r="Y1" s="236" t="s">
        <v>389</v>
      </c>
      <c r="Z1" s="236" t="s">
        <v>390</v>
      </c>
    </row>
    <row r="2" spans="1:26" ht="15.75" customHeight="1">
      <c r="A2" s="8" t="s">
        <v>48</v>
      </c>
      <c r="C2" s="69">
        <v>2013</v>
      </c>
      <c r="D2" s="69" t="s">
        <v>29</v>
      </c>
      <c r="E2" s="72" t="s">
        <v>131</v>
      </c>
      <c r="F2" s="72" t="s">
        <v>184</v>
      </c>
      <c r="G2" s="72" t="s">
        <v>144</v>
      </c>
      <c r="H2" s="72" t="s">
        <v>148</v>
      </c>
      <c r="I2" s="72" t="s">
        <v>40</v>
      </c>
      <c r="J2" s="72" t="s">
        <v>215</v>
      </c>
      <c r="K2" s="118"/>
      <c r="L2" s="291">
        <v>52</v>
      </c>
      <c r="M2" s="67" t="s">
        <v>179</v>
      </c>
      <c r="N2" s="115" t="s">
        <v>255</v>
      </c>
      <c r="Q2" s="181" t="s">
        <v>434</v>
      </c>
      <c r="R2" s="191" t="s">
        <v>266</v>
      </c>
      <c r="S2" s="69" t="s">
        <v>275</v>
      </c>
      <c r="U2" s="6" t="s">
        <v>326</v>
      </c>
      <c r="V2" s="237" t="s">
        <v>326</v>
      </c>
      <c r="X2" s="237" t="s">
        <v>376</v>
      </c>
      <c r="Y2" s="237" t="s">
        <v>391</v>
      </c>
      <c r="Z2" s="6" t="s">
        <v>392</v>
      </c>
    </row>
    <row r="3" spans="1:26" ht="15.75" customHeight="1">
      <c r="A3" s="8" t="s">
        <v>49</v>
      </c>
      <c r="C3" s="69">
        <v>2014</v>
      </c>
      <c r="D3" s="69" t="s">
        <v>30</v>
      </c>
      <c r="E3" s="72" t="s">
        <v>132</v>
      </c>
      <c r="F3" s="72" t="s">
        <v>185</v>
      </c>
      <c r="G3" s="72" t="s">
        <v>145</v>
      </c>
      <c r="H3" s="72" t="s">
        <v>149</v>
      </c>
      <c r="I3" s="72" t="s">
        <v>5</v>
      </c>
      <c r="J3" s="72" t="s">
        <v>212</v>
      </c>
      <c r="K3" s="118" t="s">
        <v>439</v>
      </c>
      <c r="L3" s="290" t="s">
        <v>475</v>
      </c>
      <c r="M3" s="67" t="s">
        <v>180</v>
      </c>
      <c r="N3" s="115" t="s">
        <v>253</v>
      </c>
      <c r="Q3" s="181" t="s">
        <v>258</v>
      </c>
      <c r="R3" s="191" t="s">
        <v>267</v>
      </c>
      <c r="S3" s="69" t="s">
        <v>276</v>
      </c>
      <c r="U3" s="6" t="s">
        <v>327</v>
      </c>
      <c r="V3" s="237" t="s">
        <v>327</v>
      </c>
      <c r="X3" s="238" t="s">
        <v>377</v>
      </c>
      <c r="Y3" s="237" t="s">
        <v>393</v>
      </c>
      <c r="Z3" s="237" t="s">
        <v>393</v>
      </c>
    </row>
    <row r="4" spans="1:26" ht="15.75" customHeight="1">
      <c r="A4" s="8" t="s">
        <v>50</v>
      </c>
      <c r="C4" s="69">
        <v>2015</v>
      </c>
      <c r="E4" s="72" t="s">
        <v>133</v>
      </c>
      <c r="F4" s="72" t="s">
        <v>186</v>
      </c>
      <c r="H4" s="72" t="s">
        <v>150</v>
      </c>
      <c r="I4" s="72" t="s">
        <v>6</v>
      </c>
      <c r="J4" s="72" t="s">
        <v>213</v>
      </c>
      <c r="K4" s="118"/>
      <c r="L4" s="291">
        <v>103</v>
      </c>
      <c r="M4" s="67" t="s">
        <v>181</v>
      </c>
      <c r="N4" s="115" t="s">
        <v>254</v>
      </c>
      <c r="Q4" s="181" t="s">
        <v>433</v>
      </c>
      <c r="R4" s="191" t="s">
        <v>268</v>
      </c>
      <c r="S4" s="69" t="s">
        <v>277</v>
      </c>
      <c r="U4" s="6" t="s">
        <v>328</v>
      </c>
      <c r="V4" s="237" t="s">
        <v>328</v>
      </c>
    </row>
    <row r="5" spans="1:26" ht="25.5">
      <c r="A5" s="8" t="s">
        <v>51</v>
      </c>
      <c r="C5" s="69">
        <v>2016</v>
      </c>
      <c r="E5" s="72" t="s">
        <v>134</v>
      </c>
      <c r="F5" s="72" t="s">
        <v>187</v>
      </c>
      <c r="I5" s="72" t="s">
        <v>7</v>
      </c>
      <c r="M5" s="67" t="s">
        <v>182</v>
      </c>
      <c r="N5" s="115" t="s">
        <v>252</v>
      </c>
      <c r="R5" s="192" t="s">
        <v>269</v>
      </c>
      <c r="S5" s="69" t="s">
        <v>283</v>
      </c>
      <c r="U5" s="6" t="s">
        <v>329</v>
      </c>
      <c r="V5" s="237" t="s">
        <v>329</v>
      </c>
    </row>
    <row r="6" spans="1:26" ht="22.5">
      <c r="A6" s="8" t="s">
        <v>52</v>
      </c>
      <c r="C6" s="69">
        <v>2017</v>
      </c>
      <c r="E6" s="72" t="s">
        <v>135</v>
      </c>
      <c r="F6" s="118"/>
      <c r="I6" s="72" t="s">
        <v>20</v>
      </c>
      <c r="M6" s="7"/>
      <c r="N6" s="7"/>
      <c r="Q6" s="179"/>
      <c r="R6" s="192" t="s">
        <v>270</v>
      </c>
      <c r="S6" s="69" t="s">
        <v>284</v>
      </c>
      <c r="U6" s="6" t="s">
        <v>330</v>
      </c>
      <c r="V6" s="237" t="s">
        <v>330</v>
      </c>
    </row>
    <row r="7" spans="1:26" ht="22.5">
      <c r="A7" s="8" t="s">
        <v>53</v>
      </c>
      <c r="E7" s="72" t="s">
        <v>136</v>
      </c>
      <c r="F7" s="118"/>
      <c r="I7" s="72" t="s">
        <v>21</v>
      </c>
      <c r="M7" s="7"/>
      <c r="N7" s="7"/>
      <c r="R7" s="192" t="s">
        <v>271</v>
      </c>
      <c r="S7" s="69" t="s">
        <v>278</v>
      </c>
      <c r="U7" s="6" t="s">
        <v>331</v>
      </c>
      <c r="V7" s="237" t="s">
        <v>331</v>
      </c>
    </row>
    <row r="8" spans="1:26">
      <c r="A8" s="8" t="s">
        <v>54</v>
      </c>
      <c r="E8" s="72" t="s">
        <v>137</v>
      </c>
      <c r="F8" s="118"/>
      <c r="I8" s="72" t="s">
        <v>127</v>
      </c>
      <c r="R8" s="191" t="s">
        <v>272</v>
      </c>
      <c r="S8" s="69" t="s">
        <v>279</v>
      </c>
      <c r="U8" s="6" t="s">
        <v>332</v>
      </c>
      <c r="V8" s="237" t="s">
        <v>332</v>
      </c>
    </row>
    <row r="9" spans="1:26">
      <c r="A9" s="8" t="s">
        <v>55</v>
      </c>
      <c r="E9" s="72" t="s">
        <v>138</v>
      </c>
      <c r="F9" s="118"/>
      <c r="I9" s="72" t="s">
        <v>128</v>
      </c>
      <c r="R9" s="195"/>
      <c r="S9" s="69" t="s">
        <v>280</v>
      </c>
      <c r="U9" s="6" t="s">
        <v>333</v>
      </c>
      <c r="V9" s="237" t="s">
        <v>333</v>
      </c>
    </row>
    <row r="10" spans="1:26" ht="12" customHeight="1">
      <c r="A10" s="8" t="s">
        <v>56</v>
      </c>
      <c r="E10" s="72" t="s">
        <v>139</v>
      </c>
      <c r="F10" s="118"/>
      <c r="I10" s="72" t="s">
        <v>155</v>
      </c>
      <c r="R10" s="195"/>
      <c r="S10" s="69" t="s">
        <v>281</v>
      </c>
      <c r="U10" s="6" t="s">
        <v>334</v>
      </c>
      <c r="V10" s="237" t="s">
        <v>334</v>
      </c>
    </row>
    <row r="11" spans="1:26" ht="12" customHeight="1">
      <c r="A11" s="8" t="s">
        <v>57</v>
      </c>
      <c r="E11" s="72" t="s">
        <v>140</v>
      </c>
      <c r="F11" s="118"/>
      <c r="I11" s="72" t="s">
        <v>156</v>
      </c>
      <c r="R11" s="270" t="s">
        <v>418</v>
      </c>
      <c r="S11" s="69" t="s">
        <v>282</v>
      </c>
      <c r="U11" s="6" t="s">
        <v>335</v>
      </c>
      <c r="V11" s="237" t="s">
        <v>335</v>
      </c>
    </row>
    <row r="12" spans="1:26" ht="38.25">
      <c r="A12" s="8" t="s">
        <v>17</v>
      </c>
      <c r="E12" s="72" t="s">
        <v>141</v>
      </c>
      <c r="F12" s="118"/>
      <c r="I12" s="72" t="s">
        <v>157</v>
      </c>
      <c r="R12" s="270" t="s">
        <v>417</v>
      </c>
      <c r="U12" s="6" t="s">
        <v>156</v>
      </c>
      <c r="V12" s="237" t="s">
        <v>156</v>
      </c>
    </row>
    <row r="13" spans="1:26" ht="25.5">
      <c r="A13" s="8" t="s">
        <v>58</v>
      </c>
      <c r="E13" s="72" t="s">
        <v>142</v>
      </c>
      <c r="F13" s="118"/>
      <c r="I13" s="72" t="s">
        <v>158</v>
      </c>
      <c r="R13" s="270" t="s">
        <v>416</v>
      </c>
      <c r="U13" s="6" t="s">
        <v>157</v>
      </c>
      <c r="V13" s="237" t="s">
        <v>157</v>
      </c>
    </row>
    <row r="14" spans="1:26" ht="12.75">
      <c r="A14" s="8" t="s">
        <v>18</v>
      </c>
      <c r="I14" s="72" t="s">
        <v>159</v>
      </c>
      <c r="R14" s="270" t="s">
        <v>415</v>
      </c>
      <c r="U14" s="6" t="s">
        <v>158</v>
      </c>
      <c r="V14" s="237" t="s">
        <v>158</v>
      </c>
    </row>
    <row r="15" spans="1:26" ht="12.75">
      <c r="A15" s="320" t="s">
        <v>591</v>
      </c>
      <c r="I15" s="72" t="s">
        <v>160</v>
      </c>
      <c r="R15" s="270" t="s">
        <v>414</v>
      </c>
      <c r="U15" s="6" t="s">
        <v>159</v>
      </c>
      <c r="V15" s="237" t="s">
        <v>159</v>
      </c>
    </row>
    <row r="16" spans="1:26" ht="12.75">
      <c r="A16" s="8" t="s">
        <v>59</v>
      </c>
      <c r="I16" s="72" t="s">
        <v>161</v>
      </c>
      <c r="R16" s="270" t="s">
        <v>413</v>
      </c>
      <c r="U16" s="6" t="s">
        <v>160</v>
      </c>
      <c r="V16" s="237" t="s">
        <v>160</v>
      </c>
    </row>
    <row r="17" spans="1:22" ht="12.75">
      <c r="A17" s="8" t="s">
        <v>60</v>
      </c>
      <c r="I17" s="72" t="s">
        <v>162</v>
      </c>
      <c r="R17" s="270" t="s">
        <v>412</v>
      </c>
      <c r="U17" s="6" t="s">
        <v>161</v>
      </c>
      <c r="V17" s="237" t="s">
        <v>161</v>
      </c>
    </row>
    <row r="18" spans="1:22" ht="12.75">
      <c r="A18" s="8" t="s">
        <v>61</v>
      </c>
      <c r="I18" s="72" t="s">
        <v>163</v>
      </c>
      <c r="R18" s="270" t="s">
        <v>411</v>
      </c>
      <c r="U18" s="6" t="s">
        <v>162</v>
      </c>
      <c r="V18" s="237" t="s">
        <v>162</v>
      </c>
    </row>
    <row r="19" spans="1:22">
      <c r="A19" s="8" t="s">
        <v>62</v>
      </c>
      <c r="I19" s="72" t="s">
        <v>164</v>
      </c>
      <c r="U19" s="6" t="s">
        <v>163</v>
      </c>
      <c r="V19" s="237" t="s">
        <v>163</v>
      </c>
    </row>
    <row r="20" spans="1:22">
      <c r="A20" s="8" t="s">
        <v>63</v>
      </c>
      <c r="I20" s="72" t="s">
        <v>165</v>
      </c>
      <c r="U20" s="6" t="s">
        <v>164</v>
      </c>
      <c r="V20" s="237" t="s">
        <v>164</v>
      </c>
    </row>
    <row r="21" spans="1:22">
      <c r="A21" s="8" t="s">
        <v>64</v>
      </c>
      <c r="I21" s="72" t="s">
        <v>166</v>
      </c>
      <c r="U21" s="6" t="s">
        <v>165</v>
      </c>
      <c r="V21" s="237" t="s">
        <v>165</v>
      </c>
    </row>
    <row r="22" spans="1:22">
      <c r="A22" s="8" t="s">
        <v>65</v>
      </c>
      <c r="U22" s="6" t="s">
        <v>166</v>
      </c>
      <c r="V22" s="237" t="s">
        <v>166</v>
      </c>
    </row>
    <row r="23" spans="1:22">
      <c r="A23" s="8" t="s">
        <v>66</v>
      </c>
      <c r="U23" s="6" t="s">
        <v>336</v>
      </c>
      <c r="V23" s="237" t="s">
        <v>336</v>
      </c>
    </row>
    <row r="24" spans="1:22">
      <c r="A24" s="8" t="s">
        <v>67</v>
      </c>
      <c r="U24" s="6" t="s">
        <v>337</v>
      </c>
      <c r="V24" s="237" t="s">
        <v>337</v>
      </c>
    </row>
    <row r="25" spans="1:22">
      <c r="A25" s="8" t="s">
        <v>68</v>
      </c>
      <c r="U25" s="6" t="s">
        <v>338</v>
      </c>
      <c r="V25" s="237" t="s">
        <v>338</v>
      </c>
    </row>
    <row r="26" spans="1:22">
      <c r="A26" s="8" t="s">
        <v>69</v>
      </c>
      <c r="V26" s="237" t="s">
        <v>339</v>
      </c>
    </row>
    <row r="27" spans="1:22">
      <c r="A27" s="8" t="s">
        <v>70</v>
      </c>
      <c r="V27" s="237" t="s">
        <v>340</v>
      </c>
    </row>
    <row r="28" spans="1:22">
      <c r="A28" s="8" t="s">
        <v>71</v>
      </c>
      <c r="V28" s="237" t="s">
        <v>341</v>
      </c>
    </row>
    <row r="29" spans="1:22">
      <c r="A29" s="8" t="s">
        <v>72</v>
      </c>
      <c r="V29" s="237" t="s">
        <v>342</v>
      </c>
    </row>
    <row r="30" spans="1:22">
      <c r="A30" s="8" t="s">
        <v>73</v>
      </c>
      <c r="V30" s="237" t="s">
        <v>343</v>
      </c>
    </row>
    <row r="31" spans="1:22">
      <c r="A31" s="8" t="s">
        <v>74</v>
      </c>
      <c r="V31" s="237" t="s">
        <v>344</v>
      </c>
    </row>
    <row r="32" spans="1:22">
      <c r="A32" s="8" t="s">
        <v>75</v>
      </c>
      <c r="V32" s="237" t="s">
        <v>345</v>
      </c>
    </row>
    <row r="33" spans="1:22">
      <c r="A33" s="8" t="s">
        <v>76</v>
      </c>
      <c r="V33" s="237" t="s">
        <v>346</v>
      </c>
    </row>
    <row r="34" spans="1:22">
      <c r="A34" s="8" t="s">
        <v>77</v>
      </c>
      <c r="V34" s="237" t="s">
        <v>347</v>
      </c>
    </row>
    <row r="35" spans="1:22">
      <c r="A35" s="8" t="s">
        <v>78</v>
      </c>
      <c r="V35" s="237" t="s">
        <v>348</v>
      </c>
    </row>
    <row r="36" spans="1:22">
      <c r="A36" s="8" t="s">
        <v>42</v>
      </c>
      <c r="V36" s="237" t="s">
        <v>349</v>
      </c>
    </row>
    <row r="37" spans="1:22">
      <c r="A37" s="8" t="s">
        <v>43</v>
      </c>
      <c r="V37" s="237" t="s">
        <v>350</v>
      </c>
    </row>
    <row r="38" spans="1:22">
      <c r="A38" s="8" t="s">
        <v>44</v>
      </c>
      <c r="V38" s="237" t="s">
        <v>351</v>
      </c>
    </row>
    <row r="39" spans="1:22">
      <c r="A39" s="8" t="s">
        <v>45</v>
      </c>
      <c r="V39" s="237" t="s">
        <v>352</v>
      </c>
    </row>
    <row r="40" spans="1:22">
      <c r="A40" s="8" t="s">
        <v>46</v>
      </c>
      <c r="V40" s="237" t="s">
        <v>353</v>
      </c>
    </row>
    <row r="41" spans="1:22">
      <c r="A41" s="8" t="s">
        <v>47</v>
      </c>
      <c r="V41" s="237" t="s">
        <v>354</v>
      </c>
    </row>
    <row r="42" spans="1:22">
      <c r="A42" s="8" t="s">
        <v>79</v>
      </c>
      <c r="V42" s="237" t="s">
        <v>355</v>
      </c>
    </row>
    <row r="43" spans="1:22">
      <c r="A43" s="8" t="s">
        <v>80</v>
      </c>
      <c r="V43" s="237" t="s">
        <v>356</v>
      </c>
    </row>
    <row r="44" spans="1:22">
      <c r="A44" s="8" t="s">
        <v>81</v>
      </c>
      <c r="V44" s="237" t="s">
        <v>357</v>
      </c>
    </row>
    <row r="45" spans="1:22">
      <c r="A45" s="8" t="s">
        <v>82</v>
      </c>
      <c r="V45" s="237" t="s">
        <v>358</v>
      </c>
    </row>
    <row r="46" spans="1:22">
      <c r="A46" s="8" t="s">
        <v>83</v>
      </c>
      <c r="V46" s="237" t="s">
        <v>359</v>
      </c>
    </row>
    <row r="47" spans="1:22">
      <c r="A47" s="8" t="s">
        <v>104</v>
      </c>
      <c r="V47" s="237" t="s">
        <v>360</v>
      </c>
    </row>
    <row r="48" spans="1:22">
      <c r="A48" s="8" t="s">
        <v>105</v>
      </c>
      <c r="V48" s="237" t="s">
        <v>361</v>
      </c>
    </row>
    <row r="49" spans="1:22">
      <c r="A49" s="8" t="s">
        <v>106</v>
      </c>
      <c r="V49" s="237" t="s">
        <v>362</v>
      </c>
    </row>
    <row r="50" spans="1:22">
      <c r="A50" s="8" t="s">
        <v>84</v>
      </c>
      <c r="V50" s="237" t="s">
        <v>363</v>
      </c>
    </row>
    <row r="51" spans="1:22">
      <c r="A51" s="8" t="s">
        <v>85</v>
      </c>
      <c r="V51" s="237" t="s">
        <v>364</v>
      </c>
    </row>
    <row r="52" spans="1:22">
      <c r="A52" s="8" t="s">
        <v>86</v>
      </c>
      <c r="V52" s="237" t="s">
        <v>365</v>
      </c>
    </row>
    <row r="53" spans="1:22">
      <c r="A53" s="8" t="s">
        <v>87</v>
      </c>
      <c r="V53" s="237" t="s">
        <v>366</v>
      </c>
    </row>
    <row r="54" spans="1:22">
      <c r="A54" s="8" t="s">
        <v>88</v>
      </c>
      <c r="V54" s="237" t="s">
        <v>367</v>
      </c>
    </row>
    <row r="55" spans="1:22">
      <c r="A55" s="8" t="s">
        <v>89</v>
      </c>
      <c r="V55" s="237" t="s">
        <v>368</v>
      </c>
    </row>
    <row r="56" spans="1:22">
      <c r="A56" s="8" t="s">
        <v>90</v>
      </c>
      <c r="V56" s="237" t="s">
        <v>369</v>
      </c>
    </row>
    <row r="57" spans="1:22">
      <c r="A57" s="320" t="s">
        <v>590</v>
      </c>
      <c r="V57" s="237" t="s">
        <v>370</v>
      </c>
    </row>
    <row r="58" spans="1:22">
      <c r="A58" s="8" t="s">
        <v>91</v>
      </c>
      <c r="V58" s="237" t="s">
        <v>371</v>
      </c>
    </row>
    <row r="59" spans="1:22">
      <c r="A59" s="8" t="s">
        <v>92</v>
      </c>
      <c r="V59" s="237" t="s">
        <v>372</v>
      </c>
    </row>
    <row r="60" spans="1:22">
      <c r="A60" s="8" t="s">
        <v>93</v>
      </c>
      <c r="V60" s="237" t="s">
        <v>373</v>
      </c>
    </row>
    <row r="61" spans="1:22">
      <c r="A61" s="8" t="s">
        <v>94</v>
      </c>
      <c r="V61" s="237" t="s">
        <v>374</v>
      </c>
    </row>
    <row r="62" spans="1:22">
      <c r="A62" s="8" t="s">
        <v>36</v>
      </c>
    </row>
    <row r="63" spans="1:22">
      <c r="A63" s="8" t="s">
        <v>95</v>
      </c>
    </row>
    <row r="64" spans="1:22">
      <c r="A64" s="8" t="s">
        <v>96</v>
      </c>
    </row>
    <row r="65" spans="1:1">
      <c r="A65" s="8" t="s">
        <v>97</v>
      </c>
    </row>
    <row r="66" spans="1:1">
      <c r="A66" s="8" t="s">
        <v>98</v>
      </c>
    </row>
    <row r="67" spans="1:1">
      <c r="A67" s="8" t="s">
        <v>99</v>
      </c>
    </row>
    <row r="68" spans="1:1">
      <c r="A68" s="8" t="s">
        <v>100</v>
      </c>
    </row>
    <row r="69" spans="1:1">
      <c r="A69" s="8" t="s">
        <v>101</v>
      </c>
    </row>
    <row r="70" spans="1:1">
      <c r="A70" s="8" t="s">
        <v>102</v>
      </c>
    </row>
    <row r="71" spans="1:1">
      <c r="A71" s="8" t="s">
        <v>103</v>
      </c>
    </row>
    <row r="72" spans="1:1">
      <c r="A72" s="8" t="s">
        <v>107</v>
      </c>
    </row>
    <row r="73" spans="1:1">
      <c r="A73" s="8" t="s">
        <v>108</v>
      </c>
    </row>
    <row r="74" spans="1:1">
      <c r="A74" s="8" t="s">
        <v>109</v>
      </c>
    </row>
    <row r="75" spans="1:1">
      <c r="A75" s="8" t="s">
        <v>110</v>
      </c>
    </row>
    <row r="76" spans="1:1">
      <c r="A76" s="8" t="s">
        <v>111</v>
      </c>
    </row>
    <row r="77" spans="1:1">
      <c r="A77" s="8" t="s">
        <v>112</v>
      </c>
    </row>
    <row r="78" spans="1:1">
      <c r="A78" s="8" t="s">
        <v>113</v>
      </c>
    </row>
    <row r="79" spans="1:1">
      <c r="A79" s="8" t="s">
        <v>41</v>
      </c>
    </row>
    <row r="80" spans="1:1">
      <c r="A80" s="8" t="s">
        <v>114</v>
      </c>
    </row>
    <row r="81" spans="1:1">
      <c r="A81" s="271" t="s">
        <v>115</v>
      </c>
    </row>
    <row r="82" spans="1:1">
      <c r="A82" s="8" t="s">
        <v>116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Y139"/>
  <sheetViews>
    <sheetView showGridLines="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5" s="53" customFormat="1">
      <c r="A2" s="53" t="s">
        <v>167</v>
      </c>
      <c r="B2" s="53" t="s">
        <v>216</v>
      </c>
      <c r="C2" s="53" t="s">
        <v>217</v>
      </c>
    </row>
    <row r="4" spans="1:15" s="54" customFormat="1" ht="15" customHeight="1">
      <c r="C4" s="86"/>
      <c r="D4" s="369">
        <v>1</v>
      </c>
      <c r="E4" s="447"/>
      <c r="F4" s="167"/>
      <c r="G4" s="369">
        <v>1</v>
      </c>
      <c r="H4" s="383"/>
      <c r="I4" s="372"/>
      <c r="J4" s="373"/>
      <c r="K4" s="374"/>
      <c r="L4" s="161"/>
      <c r="M4" s="102"/>
      <c r="N4" s="187"/>
    </row>
    <row r="5" spans="1:15" s="54" customFormat="1" ht="15" customHeight="1">
      <c r="C5" s="86"/>
      <c r="D5" s="369"/>
      <c r="E5" s="447"/>
      <c r="F5" s="157"/>
      <c r="G5" s="369"/>
      <c r="H5" s="383"/>
      <c r="I5" s="372"/>
      <c r="J5" s="373"/>
      <c r="K5" s="375"/>
      <c r="L5" s="184"/>
      <c r="M5" s="367"/>
      <c r="N5" s="368"/>
    </row>
    <row r="6" spans="1:15" s="54" customFormat="1" ht="15" customHeight="1">
      <c r="C6" s="86"/>
      <c r="D6" s="369"/>
      <c r="E6" s="447"/>
      <c r="F6" s="164"/>
      <c r="G6" s="158"/>
      <c r="H6" s="145" t="s">
        <v>168</v>
      </c>
      <c r="I6" s="159"/>
      <c r="J6" s="159"/>
      <c r="K6" s="159"/>
      <c r="L6" s="185"/>
      <c r="M6" s="185"/>
      <c r="N6" s="186"/>
      <c r="O6" s="188"/>
    </row>
    <row r="9" spans="1:15" s="53" customFormat="1">
      <c r="A9" s="53" t="s">
        <v>122</v>
      </c>
    </row>
    <row r="11" spans="1:15" s="15" customFormat="1" ht="15" customHeight="1">
      <c r="C11" s="89"/>
      <c r="D11" s="252"/>
      <c r="E11" s="285"/>
    </row>
    <row r="14" spans="1:15" s="53" customFormat="1">
      <c r="A14" s="53" t="s">
        <v>129</v>
      </c>
    </row>
    <row r="15" spans="1:15" s="84" customFormat="1"/>
    <row r="17" spans="1:15" ht="15" customHeight="1">
      <c r="A17" s="432"/>
      <c r="B17" s="74"/>
      <c r="C17" s="87"/>
      <c r="D17" s="104">
        <f>A17</f>
        <v>0</v>
      </c>
      <c r="E17" s="448"/>
      <c r="F17" s="448"/>
      <c r="G17" s="448"/>
      <c r="H17" s="448"/>
      <c r="I17" s="1"/>
    </row>
    <row r="18" spans="1:15" ht="15" customHeight="1">
      <c r="A18" s="432"/>
      <c r="B18" s="74"/>
      <c r="C18" s="87"/>
      <c r="D18" s="105" t="str">
        <f>A17&amp;".1"</f>
        <v>.1</v>
      </c>
      <c r="E18" s="112" t="s">
        <v>174</v>
      </c>
      <c r="F18" s="106"/>
      <c r="G18" s="147"/>
      <c r="H18" s="107"/>
      <c r="I18" s="1"/>
    </row>
    <row r="23" spans="1:15" s="53" customFormat="1">
      <c r="A23" s="53" t="s">
        <v>218</v>
      </c>
      <c r="B23" s="53" t="s">
        <v>219</v>
      </c>
      <c r="C23" s="53" t="s">
        <v>220</v>
      </c>
    </row>
    <row r="25" spans="1:15" s="54" customFormat="1" ht="15" customHeight="1">
      <c r="C25" s="86"/>
      <c r="D25" s="369">
        <v>1</v>
      </c>
      <c r="E25" s="447"/>
      <c r="F25" s="167"/>
      <c r="G25" s="369"/>
      <c r="H25" s="383"/>
      <c r="I25" s="372"/>
      <c r="J25" s="373"/>
      <c r="K25" s="374"/>
      <c r="L25" s="161"/>
      <c r="M25" s="102"/>
      <c r="N25" s="187"/>
    </row>
    <row r="26" spans="1:15" s="54" customFormat="1" ht="15" customHeight="1">
      <c r="C26" s="86"/>
      <c r="D26" s="369"/>
      <c r="E26" s="447"/>
      <c r="F26" s="157"/>
      <c r="G26" s="369"/>
      <c r="H26" s="383"/>
      <c r="I26" s="372"/>
      <c r="J26" s="373"/>
      <c r="K26" s="375"/>
      <c r="L26" s="184"/>
      <c r="M26" s="367"/>
      <c r="N26" s="368"/>
    </row>
    <row r="27" spans="1:15" s="54" customFormat="1" ht="15" customHeight="1">
      <c r="C27" s="86"/>
      <c r="D27" s="369"/>
      <c r="E27" s="447"/>
      <c r="F27" s="164"/>
      <c r="G27" s="158"/>
      <c r="H27" s="145" t="s">
        <v>168</v>
      </c>
      <c r="I27" s="159"/>
      <c r="J27" s="159"/>
      <c r="K27" s="159"/>
      <c r="L27" s="185"/>
      <c r="M27" s="185"/>
      <c r="N27" s="186"/>
      <c r="O27" s="188"/>
    </row>
    <row r="30" spans="1:15">
      <c r="A30" s="53" t="s">
        <v>261</v>
      </c>
    </row>
    <row r="31" spans="1:15" s="54" customFormat="1" ht="15" customHeight="1">
      <c r="C31" s="86"/>
      <c r="D31" s="369">
        <v>1</v>
      </c>
      <c r="E31" s="449"/>
      <c r="F31" s="167"/>
      <c r="G31" s="369">
        <v>1</v>
      </c>
      <c r="H31" s="454"/>
      <c r="I31" s="412"/>
      <c r="J31" s="402"/>
      <c r="K31" s="161" t="s">
        <v>40</v>
      </c>
      <c r="L31" s="165"/>
      <c r="M31" s="190"/>
    </row>
    <row r="32" spans="1:15" s="54" customFormat="1" ht="15" customHeight="1">
      <c r="C32" s="86"/>
      <c r="D32" s="369"/>
      <c r="E32" s="450"/>
      <c r="F32" s="157"/>
      <c r="G32" s="369"/>
      <c r="H32" s="454"/>
      <c r="I32" s="412"/>
      <c r="J32" s="402"/>
      <c r="K32" s="158"/>
      <c r="L32" s="452" t="s">
        <v>265</v>
      </c>
      <c r="M32" s="453"/>
    </row>
    <row r="33" spans="1:16" s="54" customFormat="1" ht="15" customHeight="1">
      <c r="C33" s="86"/>
      <c r="D33" s="369"/>
      <c r="E33" s="451"/>
      <c r="F33" s="164"/>
      <c r="G33" s="158"/>
      <c r="H33" s="145" t="s">
        <v>264</v>
      </c>
      <c r="I33" s="159"/>
      <c r="J33" s="159"/>
      <c r="K33" s="159"/>
      <c r="L33" s="159"/>
      <c r="M33" s="160"/>
    </row>
    <row r="35" spans="1:16" s="53" customFormat="1">
      <c r="A35" s="53" t="s">
        <v>261</v>
      </c>
      <c r="B35" s="53" t="s">
        <v>261</v>
      </c>
      <c r="C35" s="53" t="s">
        <v>261</v>
      </c>
    </row>
    <row r="37" spans="1:16" s="54" customFormat="1" ht="23.25" customHeight="1">
      <c r="C37" s="86"/>
      <c r="D37" s="369">
        <v>1</v>
      </c>
      <c r="E37" s="449"/>
      <c r="F37" s="167"/>
      <c r="G37" s="369">
        <v>1</v>
      </c>
      <c r="H37" s="445"/>
      <c r="I37" s="412"/>
      <c r="J37" s="401"/>
      <c r="K37" s="235" t="str">
        <f>L37&amp;".1"</f>
        <v>1.1</v>
      </c>
      <c r="L37" s="455" t="s">
        <v>40</v>
      </c>
      <c r="M37" s="233" t="s">
        <v>262</v>
      </c>
      <c r="N37" s="259"/>
      <c r="O37" s="232"/>
    </row>
    <row r="38" spans="1:16" s="54" customFormat="1" ht="23.25" customHeight="1">
      <c r="C38" s="86"/>
      <c r="D38" s="369"/>
      <c r="E38" s="450"/>
      <c r="F38" s="167"/>
      <c r="G38" s="369"/>
      <c r="H38" s="458"/>
      <c r="I38" s="412"/>
      <c r="J38" s="401"/>
      <c r="K38" s="235" t="str">
        <f>L37&amp;".2"</f>
        <v>1.2</v>
      </c>
      <c r="L38" s="456"/>
      <c r="M38" s="227" t="s">
        <v>322</v>
      </c>
      <c r="N38" s="260"/>
      <c r="O38" s="232"/>
      <c r="P38" s="88"/>
    </row>
    <row r="39" spans="1:16" s="54" customFormat="1" ht="23.25" customHeight="1">
      <c r="C39" s="86"/>
      <c r="D39" s="369"/>
      <c r="E39" s="450"/>
      <c r="F39" s="167"/>
      <c r="G39" s="369"/>
      <c r="H39" s="458"/>
      <c r="I39" s="412"/>
      <c r="J39" s="401"/>
      <c r="K39" s="235" t="str">
        <f>L37&amp;".3"</f>
        <v>1.3</v>
      </c>
      <c r="L39" s="456"/>
      <c r="M39" s="227" t="s">
        <v>321</v>
      </c>
      <c r="N39" s="260"/>
      <c r="O39" s="232"/>
      <c r="P39" s="88"/>
    </row>
    <row r="40" spans="1:16" s="54" customFormat="1" ht="23.25" customHeight="1">
      <c r="C40" s="86"/>
      <c r="D40" s="369"/>
      <c r="E40" s="450"/>
      <c r="F40" s="167"/>
      <c r="G40" s="369"/>
      <c r="H40" s="458"/>
      <c r="I40" s="412"/>
      <c r="J40" s="401"/>
      <c r="K40" s="235" t="str">
        <f>L37&amp;".4"</f>
        <v>1.4</v>
      </c>
      <c r="L40" s="456"/>
      <c r="M40" s="227" t="s">
        <v>315</v>
      </c>
      <c r="N40" s="261"/>
      <c r="O40" s="232"/>
      <c r="P40" s="88"/>
    </row>
    <row r="41" spans="1:16" s="54" customFormat="1" ht="23.25" customHeight="1">
      <c r="C41" s="86"/>
      <c r="D41" s="369"/>
      <c r="E41" s="450"/>
      <c r="F41" s="167"/>
      <c r="G41" s="369"/>
      <c r="H41" s="458"/>
      <c r="I41" s="412"/>
      <c r="J41" s="401"/>
      <c r="K41" s="235" t="str">
        <f>L37&amp;".5"</f>
        <v>1.5</v>
      </c>
      <c r="L41" s="456"/>
      <c r="M41" s="230" t="s">
        <v>316</v>
      </c>
      <c r="N41" s="260"/>
      <c r="O41" s="232"/>
      <c r="P41" s="88"/>
    </row>
    <row r="42" spans="1:16" s="54" customFormat="1" ht="23.25" customHeight="1">
      <c r="C42" s="86"/>
      <c r="D42" s="369"/>
      <c r="E42" s="450"/>
      <c r="F42" s="167"/>
      <c r="G42" s="369"/>
      <c r="H42" s="458"/>
      <c r="I42" s="412"/>
      <c r="J42" s="401"/>
      <c r="K42" s="235" t="str">
        <f>L37&amp;".6"</f>
        <v>1.6</v>
      </c>
      <c r="L42" s="456"/>
      <c r="M42" s="231" t="s">
        <v>317</v>
      </c>
      <c r="N42" s="262"/>
      <c r="O42" s="232"/>
      <c r="P42" s="88"/>
    </row>
    <row r="43" spans="1:16" s="54" customFormat="1" ht="23.25" customHeight="1">
      <c r="C43" s="86"/>
      <c r="D43" s="369"/>
      <c r="E43" s="450"/>
      <c r="F43" s="167"/>
      <c r="G43" s="369"/>
      <c r="H43" s="458"/>
      <c r="I43" s="412"/>
      <c r="J43" s="401"/>
      <c r="K43" s="235" t="str">
        <f>L37&amp;".7"</f>
        <v>1.7</v>
      </c>
      <c r="L43" s="456"/>
      <c r="M43" s="230" t="s">
        <v>289</v>
      </c>
      <c r="N43" s="260"/>
      <c r="O43" s="232"/>
      <c r="P43" s="88"/>
    </row>
    <row r="44" spans="1:16" s="54" customFormat="1" ht="23.25" customHeight="1">
      <c r="C44" s="86"/>
      <c r="D44" s="369"/>
      <c r="E44" s="450"/>
      <c r="F44" s="167"/>
      <c r="G44" s="369"/>
      <c r="H44" s="458"/>
      <c r="I44" s="412"/>
      <c r="J44" s="401"/>
      <c r="K44" s="235" t="str">
        <f>L37&amp;".8"</f>
        <v>1.8</v>
      </c>
      <c r="L44" s="456"/>
      <c r="M44" s="227" t="s">
        <v>318</v>
      </c>
      <c r="N44" s="261"/>
      <c r="O44" s="232"/>
      <c r="P44" s="88"/>
    </row>
    <row r="45" spans="1:16" s="54" customFormat="1" ht="23.25" customHeight="1">
      <c r="C45" s="86"/>
      <c r="D45" s="369"/>
      <c r="E45" s="450"/>
      <c r="F45" s="167"/>
      <c r="G45" s="369"/>
      <c r="H45" s="458"/>
      <c r="I45" s="412"/>
      <c r="J45" s="401"/>
      <c r="K45" s="235" t="str">
        <f>L37&amp;".9"</f>
        <v>1.9</v>
      </c>
      <c r="L45" s="456"/>
      <c r="M45" s="230" t="s">
        <v>319</v>
      </c>
      <c r="N45" s="260"/>
      <c r="O45" s="232"/>
      <c r="P45" s="88"/>
    </row>
    <row r="46" spans="1:16" s="54" customFormat="1" ht="23.25" customHeight="1">
      <c r="C46" s="86"/>
      <c r="D46" s="369"/>
      <c r="E46" s="450"/>
      <c r="F46" s="167"/>
      <c r="G46" s="369"/>
      <c r="H46" s="458"/>
      <c r="I46" s="412"/>
      <c r="J46" s="401"/>
      <c r="K46" s="235" t="str">
        <f>L37&amp;".10"</f>
        <v>1.10</v>
      </c>
      <c r="L46" s="456"/>
      <c r="M46" s="227" t="s">
        <v>290</v>
      </c>
      <c r="N46" s="261"/>
      <c r="O46" s="232"/>
      <c r="P46" s="88"/>
    </row>
    <row r="47" spans="1:16" s="54" customFormat="1" ht="23.25" customHeight="1">
      <c r="C47" s="86"/>
      <c r="D47" s="369"/>
      <c r="E47" s="450"/>
      <c r="F47" s="167"/>
      <c r="G47" s="369"/>
      <c r="H47" s="458"/>
      <c r="I47" s="412"/>
      <c r="J47" s="401"/>
      <c r="K47" s="235" t="str">
        <f>L37&amp;".11"</f>
        <v>1.11</v>
      </c>
      <c r="L47" s="456"/>
      <c r="M47" s="230" t="s">
        <v>319</v>
      </c>
      <c r="N47" s="260"/>
      <c r="O47" s="232"/>
      <c r="P47" s="88"/>
    </row>
    <row r="48" spans="1:16" s="54" customFormat="1" ht="23.25" customHeight="1">
      <c r="C48" s="86"/>
      <c r="D48" s="369"/>
      <c r="E48" s="450"/>
      <c r="F48" s="167"/>
      <c r="G48" s="369"/>
      <c r="H48" s="458"/>
      <c r="I48" s="412"/>
      <c r="J48" s="401"/>
      <c r="K48" s="235" t="str">
        <f>L37&amp;".12"</f>
        <v>1.12</v>
      </c>
      <c r="L48" s="457"/>
      <c r="M48" s="227" t="s">
        <v>320</v>
      </c>
      <c r="N48" s="261"/>
      <c r="O48" s="232"/>
      <c r="P48" s="88"/>
    </row>
    <row r="49" spans="1:25" s="54" customFormat="1" ht="15" customHeight="1">
      <c r="C49" s="86"/>
      <c r="D49" s="369"/>
      <c r="E49" s="450"/>
      <c r="F49" s="157"/>
      <c r="G49" s="369"/>
      <c r="H49" s="446"/>
      <c r="I49" s="412"/>
      <c r="J49" s="402"/>
      <c r="K49" s="229"/>
      <c r="L49" s="234"/>
      <c r="M49" s="452" t="s">
        <v>323</v>
      </c>
      <c r="N49" s="452"/>
      <c r="O49" s="453"/>
    </row>
    <row r="50" spans="1:25" s="54" customFormat="1" ht="15" customHeight="1">
      <c r="C50" s="86"/>
      <c r="D50" s="369"/>
      <c r="E50" s="451"/>
      <c r="F50" s="164"/>
      <c r="G50" s="158"/>
      <c r="H50" s="145" t="s">
        <v>264</v>
      </c>
      <c r="I50" s="159"/>
      <c r="J50" s="159"/>
      <c r="K50" s="159"/>
      <c r="L50" s="159"/>
      <c r="M50" s="159"/>
      <c r="N50" s="159"/>
      <c r="O50" s="160"/>
    </row>
    <row r="52" spans="1:25" s="53" customFormat="1">
      <c r="A52" s="53" t="s">
        <v>401</v>
      </c>
    </row>
    <row r="54" spans="1:25" s="15" customFormat="1" ht="15" customHeight="1">
      <c r="C54" s="89"/>
      <c r="D54" s="252"/>
      <c r="E54" s="253"/>
    </row>
    <row r="56" spans="1:25" s="53" customFormat="1">
      <c r="A56" s="53" t="s">
        <v>261</v>
      </c>
      <c r="B56" s="53" t="s">
        <v>261</v>
      </c>
      <c r="C56" s="53" t="s">
        <v>261</v>
      </c>
    </row>
    <row r="58" spans="1:25" s="54" customFormat="1" ht="14.25">
      <c r="C58" s="86"/>
      <c r="D58" s="369">
        <v>1</v>
      </c>
      <c r="E58" s="445"/>
      <c r="F58" s="459"/>
      <c r="G58" s="461">
        <v>1</v>
      </c>
      <c r="H58" s="445"/>
      <c r="I58" s="412"/>
      <c r="J58" s="401"/>
      <c r="K58" s="235"/>
      <c r="L58" s="161" t="s">
        <v>40</v>
      </c>
      <c r="M58" s="266"/>
      <c r="N58" s="256"/>
      <c r="O58" s="256"/>
      <c r="P58" s="257"/>
      <c r="Q58" s="258"/>
      <c r="R58" s="239"/>
      <c r="S58" s="258"/>
      <c r="T58" s="257"/>
      <c r="U58" s="258"/>
      <c r="V58" s="257"/>
      <c r="W58" s="258"/>
      <c r="X58" s="257"/>
      <c r="Y58" s="232"/>
    </row>
    <row r="59" spans="1:25" s="54" customFormat="1" ht="15" customHeight="1">
      <c r="C59" s="86"/>
      <c r="D59" s="369"/>
      <c r="E59" s="458"/>
      <c r="F59" s="460"/>
      <c r="G59" s="461"/>
      <c r="H59" s="446"/>
      <c r="I59" s="412"/>
      <c r="J59" s="402"/>
      <c r="K59" s="229"/>
      <c r="L59" s="234"/>
      <c r="M59" s="452" t="s">
        <v>323</v>
      </c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3"/>
    </row>
    <row r="60" spans="1:25" s="54" customFormat="1" ht="15" customHeight="1">
      <c r="C60" s="86"/>
      <c r="D60" s="369"/>
      <c r="E60" s="446"/>
      <c r="F60" s="268"/>
      <c r="G60" s="267"/>
      <c r="H60" s="145" t="s">
        <v>264</v>
      </c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60"/>
    </row>
    <row r="63" spans="1:25" s="54" customFormat="1" ht="14.25">
      <c r="C63" s="86"/>
      <c r="D63" s="369">
        <v>1</v>
      </c>
      <c r="E63" s="445"/>
      <c r="F63" s="412"/>
      <c r="G63" s="401"/>
      <c r="H63" s="235"/>
      <c r="I63" s="161" t="s">
        <v>40</v>
      </c>
      <c r="J63" s="328"/>
      <c r="K63" s="307"/>
      <c r="L63" s="260"/>
      <c r="M63" s="260"/>
      <c r="N63" s="261"/>
      <c r="O63" s="260"/>
      <c r="P63" s="262"/>
      <c r="Q63" s="260"/>
      <c r="R63" s="261"/>
      <c r="S63" s="260"/>
      <c r="T63" s="261"/>
      <c r="U63" s="260"/>
      <c r="V63" s="261"/>
      <c r="W63" s="232"/>
    </row>
    <row r="64" spans="1:25" s="54" customFormat="1" ht="14.25">
      <c r="C64" s="86"/>
      <c r="D64" s="369"/>
      <c r="E64" s="446"/>
      <c r="F64" s="412"/>
      <c r="G64" s="402"/>
      <c r="H64" s="229"/>
      <c r="I64" s="234"/>
      <c r="J64" s="288" t="s">
        <v>438</v>
      </c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9"/>
    </row>
    <row r="66" spans="1:7" s="53" customFormat="1">
      <c r="A66" s="53" t="s">
        <v>487</v>
      </c>
    </row>
    <row r="67" spans="1:7" s="74" customFormat="1">
      <c r="D67" s="444"/>
      <c r="E67" s="444"/>
      <c r="F67" s="444"/>
    </row>
    <row r="68" spans="1:7" s="74" customFormat="1">
      <c r="D68" s="313"/>
      <c r="E68" s="313"/>
      <c r="F68" s="313"/>
      <c r="G68" s="308"/>
    </row>
    <row r="69" spans="1:7" s="74" customFormat="1">
      <c r="D69" s="425" t="str">
        <f>IF(Титульный!F68="Ханты-Мансийский автономный округ","Форма 1. Общая информация о регулируемой организации","Общая информация о регулируемой организации")</f>
        <v>Общая информация о регулируемой организации</v>
      </c>
      <c r="E69" s="425"/>
      <c r="F69" s="425"/>
      <c r="G69" s="425"/>
    </row>
    <row r="70" spans="1:7" s="74" customFormat="1">
      <c r="D70" s="425" t="str">
        <f>org</f>
        <v>ООО "Тепловик 2"</v>
      </c>
      <c r="E70" s="425"/>
      <c r="F70" s="425"/>
      <c r="G70" s="425"/>
    </row>
    <row r="71" spans="1:7" s="74" customFormat="1">
      <c r="D71" s="424"/>
      <c r="E71" s="424"/>
      <c r="F71" s="424"/>
    </row>
    <row r="72" spans="1:7" s="74" customFormat="1" ht="45">
      <c r="D72" s="300" t="s">
        <v>39</v>
      </c>
      <c r="E72" s="300" t="s">
        <v>455</v>
      </c>
      <c r="F72" s="300" t="s">
        <v>287</v>
      </c>
      <c r="G72" s="310" t="s">
        <v>263</v>
      </c>
    </row>
    <row r="73" spans="1:7" s="74" customFormat="1" ht="281.25">
      <c r="D73" s="300" t="s">
        <v>492</v>
      </c>
      <c r="E73" s="301" t="s">
        <v>314</v>
      </c>
      <c r="F73" s="309" t="str">
        <f>IF(org_full="","",org_full)</f>
        <v>Общество с ограниченной ответственностью "Тепловик-2"</v>
      </c>
      <c r="G73" s="312" t="str">
        <f>IF('Общая информация'!$G$12="","",'Общая информация'!$G$12)</f>
        <v/>
      </c>
    </row>
    <row r="74" spans="1:7" s="74" customFormat="1" ht="146.25">
      <c r="D74" s="300" t="s">
        <v>493</v>
      </c>
      <c r="E74" s="301" t="s">
        <v>456</v>
      </c>
      <c r="F74" s="309" t="str">
        <f>IF(org_dir="","",org_dir)</f>
        <v>Почекутов Сергей Михайлович</v>
      </c>
      <c r="G74" s="312" t="str">
        <f>IF('Общая информация'!$G$13="","",'Общая информация'!$G$13)</f>
        <v/>
      </c>
    </row>
    <row r="75" spans="1:7" s="74" customFormat="1" ht="78.75">
      <c r="D75" s="300" t="s">
        <v>494</v>
      </c>
      <c r="E75" s="301" t="s">
        <v>457</v>
      </c>
      <c r="F75" s="309" t="str">
        <f>IF(ogrn="","",ogrn)</f>
        <v>1052442009817</v>
      </c>
      <c r="G75" s="312" t="str">
        <f>IF('Общая информация'!$G$14="","",'Общая информация'!$G$14)</f>
        <v/>
      </c>
    </row>
    <row r="76" spans="1:7" s="74" customFormat="1" ht="56.25">
      <c r="D76" s="300" t="s">
        <v>495</v>
      </c>
      <c r="E76" s="301" t="s">
        <v>379</v>
      </c>
      <c r="F76" s="309" t="str">
        <f>IF(data_org="","",data_org)</f>
        <v>29.08.2005</v>
      </c>
      <c r="G76" s="312" t="str">
        <f>IF('Общая информация'!$G$15="","",'Общая информация'!$G$15)</f>
        <v/>
      </c>
    </row>
    <row r="77" spans="1:7" s="74" customFormat="1" ht="409.5">
      <c r="D77" s="300" t="s">
        <v>496</v>
      </c>
      <c r="E77" s="301" t="s">
        <v>380</v>
      </c>
      <c r="F77" s="309" t="str">
        <f>IF('Общая информация'!$F$16="","",'Общая информация'!$F$16)</f>
        <v>Межрайонная инспекция Федеральной налоговой службы № 20 по Красноярскому краю, Таймырскому (Долгано-Ненецкому) и Эвенкийскому автономным округам</v>
      </c>
      <c r="G77" s="312" t="str">
        <f>IF('Общая информация'!$G$16="","",'Общая информация'!$G$16)</f>
        <v/>
      </c>
    </row>
    <row r="78" spans="1:7" s="74" customFormat="1" ht="409.5">
      <c r="D78" s="300" t="s">
        <v>497</v>
      </c>
      <c r="E78" s="301" t="s">
        <v>458</v>
      </c>
      <c r="F78" s="309" t="str">
        <f>IF(mail_post="","",mail_post)</f>
        <v>662820, Красноярский край, Ермаковский район, с. Ермаковское, ул. Карла Маркса, д. 36 Б</v>
      </c>
      <c r="G78" s="312" t="str">
        <f>IF('Общая информация'!$G$17="","",'Общая информация'!$G$17)</f>
        <v/>
      </c>
    </row>
    <row r="79" spans="1:7" s="74" customFormat="1" ht="409.5">
      <c r="D79" s="300" t="s">
        <v>498</v>
      </c>
      <c r="E79" s="301" t="s">
        <v>382</v>
      </c>
      <c r="F79" s="309" t="str">
        <f>IF('Общая информация'!$F$18="","",'Общая информация'!$F$18)</f>
        <v>662820, Красноярский край, Ермаковский район, с. Ермаковское, ул. Карла Маркса, д. 36 Б</v>
      </c>
      <c r="G79" s="312" t="str">
        <f>IF('Общая информация'!$G$18="","",'Общая информация'!$G$18)</f>
        <v/>
      </c>
    </row>
    <row r="80" spans="1:7" s="74" customFormat="1" ht="78.75">
      <c r="D80" s="300" t="s">
        <v>499</v>
      </c>
      <c r="E80" s="301" t="s">
        <v>383</v>
      </c>
      <c r="F80" s="309" t="str">
        <f>IF(tel="","",tel)</f>
        <v>(39138) 24047</v>
      </c>
      <c r="G80" s="312" t="str">
        <f>IF('Общая информация'!$G$19="","",'Общая информация'!$G$19)</f>
        <v/>
      </c>
    </row>
    <row r="81" spans="1:7" s="74" customFormat="1" ht="157.5">
      <c r="D81" s="300" t="s">
        <v>500</v>
      </c>
      <c r="E81" s="301" t="s">
        <v>459</v>
      </c>
      <c r="F81" s="309" t="str">
        <f>IF(url="","",url)</f>
        <v>https://teplovik2erm.wordpress.com/</v>
      </c>
      <c r="G81" s="312" t="str">
        <f>IF('Общая информация'!$G$20="","",'Общая информация'!$G$20)</f>
        <v/>
      </c>
    </row>
    <row r="82" spans="1:7" s="74" customFormat="1" ht="90">
      <c r="D82" s="300" t="s">
        <v>501</v>
      </c>
      <c r="E82" s="301" t="s">
        <v>288</v>
      </c>
      <c r="F82" s="309" t="str">
        <f>IF(email="","",email)</f>
        <v>smp1953@mail.ru</v>
      </c>
      <c r="G82" s="312" t="str">
        <f>IF('Общая информация'!$G$21="","",'Общая информация'!$G$21)</f>
        <v/>
      </c>
    </row>
    <row r="83" spans="1:7" s="74" customFormat="1" ht="33.75">
      <c r="D83" s="300" t="s">
        <v>502</v>
      </c>
      <c r="E83" s="301" t="s">
        <v>460</v>
      </c>
      <c r="F83" s="302" t="str">
        <f>IF('Общая информация'!$F$22="","",'Общая информация'!$F$22)</f>
        <v/>
      </c>
      <c r="G83" s="312" t="str">
        <f>IF('Общая информация'!$G$22="","",'Общая информация'!$G$22)</f>
        <v/>
      </c>
    </row>
    <row r="84" spans="1:7" s="74" customFormat="1" ht="90">
      <c r="D84" s="300" t="s">
        <v>503</v>
      </c>
      <c r="E84" s="301" t="s">
        <v>461</v>
      </c>
      <c r="F84" s="302" t="str">
        <f>IF('Общая информация'!$F$23="","",'Общая информация'!$F$23)</f>
        <v>c 08:00 до 16:00</v>
      </c>
      <c r="G84" s="312" t="str">
        <f>IF('Общая информация'!$G$23="","",'Общая информация'!$G$23)</f>
        <v>перерыв на обед с 12.00 до 13.00</v>
      </c>
    </row>
    <row r="85" spans="1:7" s="74" customFormat="1" ht="90">
      <c r="D85" s="300" t="s">
        <v>504</v>
      </c>
      <c r="E85" s="301" t="s">
        <v>462</v>
      </c>
      <c r="F85" s="302" t="str">
        <f>IF('Общая информация'!$F$24="","",'Общая информация'!$F$24)</f>
        <v>c 08:00 до 16:00</v>
      </c>
      <c r="G85" s="312" t="str">
        <f>IF('Общая информация'!$G$24="","",'Общая информация'!$G$24)</f>
        <v>перерыв на обед с 12.00 до 13.00</v>
      </c>
    </row>
    <row r="86" spans="1:7" s="74" customFormat="1" ht="90">
      <c r="D86" s="300" t="s">
        <v>505</v>
      </c>
      <c r="E86" s="301" t="s">
        <v>463</v>
      </c>
      <c r="F86" s="302" t="str">
        <f>IF('Общая информация'!$F$25="","",'Общая информация'!$F$25)</f>
        <v>c 08:00 до 16:00</v>
      </c>
      <c r="G86" s="312" t="str">
        <f>IF('Общая информация'!$G$25="","",'Общая информация'!$G$25)</f>
        <v>перерыв на обед с 12.00 до 13.00</v>
      </c>
    </row>
    <row r="87" spans="1:7" s="74" customFormat="1" ht="22.5">
      <c r="A87" s="74" t="s">
        <v>563</v>
      </c>
      <c r="D87" s="300" t="s">
        <v>506</v>
      </c>
      <c r="E87" s="301" t="s">
        <v>464</v>
      </c>
      <c r="F87" s="302"/>
      <c r="G87" s="426"/>
    </row>
    <row r="88" spans="1:7" s="74" customFormat="1" ht="45">
      <c r="A88" s="74" t="s">
        <v>564</v>
      </c>
      <c r="D88" s="300" t="s">
        <v>507</v>
      </c>
      <c r="E88" s="301" t="s">
        <v>465</v>
      </c>
      <c r="F88" s="304"/>
      <c r="G88" s="427"/>
    </row>
    <row r="89" spans="1:7" s="74" customFormat="1" ht="45">
      <c r="A89" s="74" t="s">
        <v>565</v>
      </c>
      <c r="D89" s="300" t="s">
        <v>508</v>
      </c>
      <c r="E89" s="301" t="s">
        <v>466</v>
      </c>
      <c r="F89" s="304"/>
      <c r="G89" s="427"/>
    </row>
    <row r="90" spans="1:7" s="74" customFormat="1" ht="33.75">
      <c r="A90" s="74" t="s">
        <v>566</v>
      </c>
      <c r="D90" s="300" t="s">
        <v>509</v>
      </c>
      <c r="E90" s="301" t="s">
        <v>467</v>
      </c>
      <c r="F90" s="305"/>
      <c r="G90" s="427"/>
    </row>
    <row r="91" spans="1:7" s="74" customFormat="1" ht="56.25">
      <c r="A91" s="74" t="s">
        <v>567</v>
      </c>
      <c r="D91" s="300" t="s">
        <v>510</v>
      </c>
      <c r="E91" s="301" t="s">
        <v>468</v>
      </c>
      <c r="F91" s="302"/>
      <c r="G91" s="427"/>
    </row>
    <row r="92" spans="1:7" s="74" customFormat="1" ht="45">
      <c r="A92" s="74" t="s">
        <v>568</v>
      </c>
      <c r="D92" s="300" t="s">
        <v>511</v>
      </c>
      <c r="E92" s="301" t="s">
        <v>469</v>
      </c>
      <c r="F92" s="304"/>
      <c r="G92" s="427"/>
    </row>
    <row r="93" spans="1:7" s="74" customFormat="1" ht="22.5">
      <c r="A93" s="74" t="s">
        <v>569</v>
      </c>
      <c r="D93" s="300" t="s">
        <v>512</v>
      </c>
      <c r="E93" s="301" t="s">
        <v>470</v>
      </c>
      <c r="F93" s="305"/>
      <c r="G93" s="427"/>
    </row>
    <row r="94" spans="1:7" s="74" customFormat="1" ht="45">
      <c r="A94" s="74" t="s">
        <v>570</v>
      </c>
      <c r="D94" s="300" t="s">
        <v>513</v>
      </c>
      <c r="E94" s="301" t="s">
        <v>471</v>
      </c>
      <c r="F94" s="304"/>
      <c r="G94" s="427"/>
    </row>
    <row r="95" spans="1:7" s="74" customFormat="1" ht="22.5">
      <c r="A95" s="74" t="s">
        <v>571</v>
      </c>
      <c r="D95" s="300" t="s">
        <v>514</v>
      </c>
      <c r="E95" s="301" t="s">
        <v>472</v>
      </c>
      <c r="F95" s="305"/>
      <c r="G95" s="427"/>
    </row>
    <row r="96" spans="1:7" s="74" customFormat="1" ht="33.75">
      <c r="A96" s="74" t="s">
        <v>572</v>
      </c>
      <c r="D96" s="300" t="s">
        <v>515</v>
      </c>
      <c r="E96" s="301" t="s">
        <v>473</v>
      </c>
      <c r="F96" s="304"/>
      <c r="G96" s="427"/>
    </row>
    <row r="97" spans="1:7" s="74" customFormat="1" ht="33.75">
      <c r="A97" s="74" t="s">
        <v>573</v>
      </c>
      <c r="D97" s="300" t="s">
        <v>516</v>
      </c>
      <c r="E97" s="301" t="s">
        <v>474</v>
      </c>
      <c r="F97" s="305"/>
      <c r="G97" s="428"/>
    </row>
    <row r="101" spans="1:7" s="53" customFormat="1">
      <c r="A101" s="53" t="s">
        <v>536</v>
      </c>
    </row>
    <row r="102" spans="1:7" s="74" customFormat="1"/>
    <row r="103" spans="1:7" s="74" customFormat="1">
      <c r="D103" s="425" t="s">
        <v>522</v>
      </c>
      <c r="E103" s="425"/>
      <c r="F103" s="425"/>
    </row>
    <row r="104" spans="1:7" s="74" customFormat="1">
      <c r="D104" s="425"/>
      <c r="E104" s="425"/>
      <c r="F104" s="425"/>
    </row>
    <row r="105" spans="1:7" s="74" customFormat="1">
      <c r="D105" s="424"/>
      <c r="E105" s="424"/>
      <c r="F105" s="424"/>
    </row>
    <row r="106" spans="1:7" s="74" customFormat="1" ht="45">
      <c r="D106" s="300" t="s">
        <v>39</v>
      </c>
      <c r="E106" s="300" t="s">
        <v>455</v>
      </c>
      <c r="F106" s="310" t="s">
        <v>287</v>
      </c>
    </row>
    <row r="107" spans="1:7" s="74" customFormat="1" ht="281.25">
      <c r="D107" s="300" t="s">
        <v>40</v>
      </c>
      <c r="E107" s="314" t="s">
        <v>314</v>
      </c>
      <c r="F107" s="302" t="str">
        <f>IF(org_full="","",org_full)</f>
        <v>Общество с ограниченной ответственностью "Тепловик-2"</v>
      </c>
    </row>
    <row r="108" spans="1:7" s="74" customFormat="1" ht="146.25">
      <c r="D108" s="300" t="s">
        <v>5</v>
      </c>
      <c r="E108" s="314" t="s">
        <v>456</v>
      </c>
      <c r="F108" s="302" t="str">
        <f>IF(org_dir="","",org_dir)</f>
        <v>Почекутов Сергей Михайлович</v>
      </c>
    </row>
    <row r="109" spans="1:7" s="74" customFormat="1" ht="78.75">
      <c r="D109" s="429" t="s">
        <v>6</v>
      </c>
      <c r="E109" s="314" t="s">
        <v>457</v>
      </c>
      <c r="F109" s="302" t="str">
        <f>IF(ogrn="","",ogrn)</f>
        <v>1052442009817</v>
      </c>
    </row>
    <row r="110" spans="1:7" s="74" customFormat="1" ht="56.25">
      <c r="D110" s="431"/>
      <c r="E110" s="315" t="s">
        <v>523</v>
      </c>
      <c r="F110" s="302" t="str">
        <f>IF(data_org="","",data_org)</f>
        <v>29.08.2005</v>
      </c>
    </row>
    <row r="111" spans="1:7" s="74" customFormat="1" ht="409.5">
      <c r="D111" s="430"/>
      <c r="E111" s="315" t="s">
        <v>524</v>
      </c>
      <c r="F111" s="302" t="str">
        <f>IF('Общая информация'!$F$16="","",'Общая информация'!$F$16)</f>
        <v>Межрайонная инспекция Федеральной налоговой службы № 20 по Красноярскому краю, Таймырскому (Долгано-Ненецкому) и Эвенкийскому автономным округам</v>
      </c>
    </row>
    <row r="112" spans="1:7" s="74" customFormat="1" ht="409.5">
      <c r="D112" s="300" t="s">
        <v>7</v>
      </c>
      <c r="E112" s="314" t="s">
        <v>458</v>
      </c>
      <c r="F112" s="302" t="str">
        <f>IF(mail_post="","",mail_post)</f>
        <v>662820, Красноярский край, Ермаковский район, с. Ермаковское, ул. Карла Маркса, д. 36 Б</v>
      </c>
    </row>
    <row r="113" spans="1:6" s="74" customFormat="1" ht="409.5">
      <c r="D113" s="300" t="s">
        <v>20</v>
      </c>
      <c r="E113" s="314" t="s">
        <v>382</v>
      </c>
      <c r="F113" s="302" t="str">
        <f>IF('Общая информация'!$F$18="","",'Общая информация'!$F$18)</f>
        <v>662820, Красноярский край, Ермаковский район, с. Ермаковское, ул. Карла Маркса, д. 36 Б</v>
      </c>
    </row>
    <row r="114" spans="1:6" s="74" customFormat="1" ht="78.75">
      <c r="D114" s="300" t="s">
        <v>21</v>
      </c>
      <c r="E114" s="314" t="s">
        <v>525</v>
      </c>
      <c r="F114" s="302" t="str">
        <f>IF(tel="","",tel)</f>
        <v>(39138) 24047</v>
      </c>
    </row>
    <row r="115" spans="1:6" s="74" customFormat="1" ht="157.5">
      <c r="D115" s="300" t="s">
        <v>127</v>
      </c>
      <c r="E115" s="314" t="s">
        <v>526</v>
      </c>
      <c r="F115" s="302" t="str">
        <f>IF(url="","",url)</f>
        <v>https://teplovik2erm.wordpress.com/</v>
      </c>
    </row>
    <row r="116" spans="1:6" s="74" customFormat="1" ht="90">
      <c r="D116" s="300" t="s">
        <v>128</v>
      </c>
      <c r="E116" s="314" t="s">
        <v>288</v>
      </c>
      <c r="F116" s="302" t="str">
        <f>IF(email="","",email)</f>
        <v>smp1953@mail.ru</v>
      </c>
    </row>
    <row r="117" spans="1:6" s="74" customFormat="1" ht="45">
      <c r="D117" s="429" t="s">
        <v>155</v>
      </c>
      <c r="E117" s="301" t="s">
        <v>530</v>
      </c>
      <c r="F117" s="311" t="str">
        <f>IF('Общая информация'!$F$22="","",'Общая информация'!$F$22)</f>
        <v/>
      </c>
    </row>
    <row r="118" spans="1:6" s="74" customFormat="1" ht="90">
      <c r="D118" s="431"/>
      <c r="E118" s="316" t="s">
        <v>527</v>
      </c>
      <c r="F118" s="302" t="str">
        <f>IF('Общая информация'!$F$23="","",'Общая информация'!$F$23)</f>
        <v>c 08:00 до 16:00</v>
      </c>
    </row>
    <row r="119" spans="1:6" s="74" customFormat="1" ht="90">
      <c r="D119" s="431"/>
      <c r="E119" s="316" t="s">
        <v>528</v>
      </c>
      <c r="F119" s="302" t="str">
        <f>IF('Общая информация'!$F$24="","",'Общая информация'!$F$24)</f>
        <v>c 08:00 до 16:00</v>
      </c>
    </row>
    <row r="120" spans="1:6" s="74" customFormat="1" ht="90">
      <c r="D120" s="430"/>
      <c r="E120" s="316" t="s">
        <v>529</v>
      </c>
      <c r="F120" s="302" t="str">
        <f>IF('Общая информация'!$F$25="","",'Общая информация'!$F$25)</f>
        <v>c 08:00 до 16:00</v>
      </c>
    </row>
    <row r="121" spans="1:6" s="74" customFormat="1" ht="22.5">
      <c r="A121" s="74" t="s">
        <v>563</v>
      </c>
      <c r="D121" s="300" t="s">
        <v>156</v>
      </c>
      <c r="E121" s="301" t="s">
        <v>464</v>
      </c>
      <c r="F121" s="302"/>
    </row>
    <row r="122" spans="1:6" s="74" customFormat="1" ht="45">
      <c r="A122" s="74" t="s">
        <v>564</v>
      </c>
      <c r="D122" s="300" t="s">
        <v>157</v>
      </c>
      <c r="E122" s="301" t="s">
        <v>465</v>
      </c>
      <c r="F122" s="304"/>
    </row>
    <row r="123" spans="1:6" s="74" customFormat="1" ht="45">
      <c r="A123" s="74" t="s">
        <v>565</v>
      </c>
      <c r="D123" s="300" t="s">
        <v>158</v>
      </c>
      <c r="E123" s="301" t="s">
        <v>466</v>
      </c>
      <c r="F123" s="304"/>
    </row>
    <row r="124" spans="1:6" s="74" customFormat="1" ht="33.75">
      <c r="A124" s="74" t="s">
        <v>566</v>
      </c>
      <c r="D124" s="429" t="s">
        <v>159</v>
      </c>
      <c r="E124" s="301" t="s">
        <v>467</v>
      </c>
      <c r="F124" s="305"/>
    </row>
    <row r="125" spans="1:6" s="74" customFormat="1" ht="56.25">
      <c r="A125" s="74" t="s">
        <v>574</v>
      </c>
      <c r="D125" s="431"/>
      <c r="E125" s="316" t="s">
        <v>531</v>
      </c>
      <c r="F125" s="304"/>
    </row>
    <row r="126" spans="1:6" s="74" customFormat="1" ht="45">
      <c r="A126" s="74" t="s">
        <v>568</v>
      </c>
      <c r="D126" s="430"/>
      <c r="E126" s="316" t="s">
        <v>532</v>
      </c>
      <c r="F126" s="304"/>
    </row>
    <row r="127" spans="1:6" s="74" customFormat="1" ht="22.5">
      <c r="A127" s="74" t="s">
        <v>569</v>
      </c>
      <c r="D127" s="429" t="s">
        <v>160</v>
      </c>
      <c r="E127" s="301" t="s">
        <v>470</v>
      </c>
      <c r="F127" s="305"/>
    </row>
    <row r="128" spans="1:6" s="74" customFormat="1" ht="45">
      <c r="A128" s="74" t="s">
        <v>570</v>
      </c>
      <c r="D128" s="430"/>
      <c r="E128" s="316" t="s">
        <v>533</v>
      </c>
      <c r="F128" s="304"/>
    </row>
    <row r="129" spans="1:7" s="74" customFormat="1" ht="22.5">
      <c r="A129" s="74" t="s">
        <v>571</v>
      </c>
      <c r="D129" s="429" t="s">
        <v>161</v>
      </c>
      <c r="E129" s="301" t="s">
        <v>472</v>
      </c>
      <c r="F129" s="305"/>
    </row>
    <row r="130" spans="1:7" s="74" customFormat="1" ht="33.75">
      <c r="A130" s="74" t="s">
        <v>572</v>
      </c>
      <c r="D130" s="430"/>
      <c r="E130" s="316" t="s">
        <v>534</v>
      </c>
      <c r="F130" s="304"/>
    </row>
    <row r="131" spans="1:7" s="74" customFormat="1" ht="33.75">
      <c r="A131" s="74" t="s">
        <v>573</v>
      </c>
      <c r="D131" s="300" t="s">
        <v>162</v>
      </c>
      <c r="E131" s="301" t="s">
        <v>474</v>
      </c>
      <c r="F131" s="305"/>
    </row>
    <row r="134" spans="1:7" s="53" customFormat="1">
      <c r="A134" s="53" t="s">
        <v>538</v>
      </c>
    </row>
    <row r="136" spans="1:7" s="196" customFormat="1" ht="25.5" customHeight="1">
      <c r="A136" s="386">
        <v>11</v>
      </c>
      <c r="B136" s="198"/>
      <c r="C136" s="387"/>
      <c r="D136" s="317">
        <f>A136</f>
        <v>11</v>
      </c>
      <c r="E136" s="242" t="s">
        <v>385</v>
      </c>
      <c r="F136" s="171"/>
      <c r="G136" s="269"/>
    </row>
    <row r="137" spans="1:7" s="196" customFormat="1" ht="25.5" customHeight="1">
      <c r="A137" s="386"/>
      <c r="B137" s="198"/>
      <c r="C137" s="387"/>
      <c r="D137" s="317" t="str">
        <f>A136&amp;".1"</f>
        <v>11.1</v>
      </c>
      <c r="E137" s="227" t="s">
        <v>386</v>
      </c>
      <c r="F137" s="171"/>
      <c r="G137" s="269"/>
    </row>
    <row r="138" spans="1:7" s="196" customFormat="1" ht="25.5" customHeight="1">
      <c r="A138" s="386"/>
      <c r="B138" s="198"/>
      <c r="C138" s="387"/>
      <c r="D138" s="317" t="str">
        <f>A136&amp;".2"</f>
        <v>11.2</v>
      </c>
      <c r="E138" s="227" t="s">
        <v>387</v>
      </c>
      <c r="F138" s="171"/>
      <c r="G138" s="269"/>
    </row>
    <row r="139" spans="1:7" s="196" customFormat="1" ht="25.5" customHeight="1">
      <c r="A139" s="386"/>
      <c r="B139" s="198"/>
      <c r="C139" s="387"/>
      <c r="D139" s="317" t="str">
        <f>A136&amp;".3"</f>
        <v>11.3</v>
      </c>
      <c r="E139" s="227" t="s">
        <v>388</v>
      </c>
      <c r="F139" s="171"/>
      <c r="G139" s="269"/>
    </row>
  </sheetData>
  <dataConsolidate/>
  <mergeCells count="60">
    <mergeCell ref="D104:F104"/>
    <mergeCell ref="A136:A139"/>
    <mergeCell ref="C136:C139"/>
    <mergeCell ref="D105:F105"/>
    <mergeCell ref="D109:D111"/>
    <mergeCell ref="D117:D120"/>
    <mergeCell ref="D124:D126"/>
    <mergeCell ref="D127:D128"/>
    <mergeCell ref="D129:D130"/>
    <mergeCell ref="D69:G69"/>
    <mergeCell ref="D71:F71"/>
    <mergeCell ref="G87:G97"/>
    <mergeCell ref="D70:G70"/>
    <mergeCell ref="D103:F103"/>
    <mergeCell ref="M59:Y59"/>
    <mergeCell ref="F58:F59"/>
    <mergeCell ref="D58:D60"/>
    <mergeCell ref="E58:E60"/>
    <mergeCell ref="G58:G59"/>
    <mergeCell ref="H58:H59"/>
    <mergeCell ref="I58:I59"/>
    <mergeCell ref="J58:J59"/>
    <mergeCell ref="L37:L48"/>
    <mergeCell ref="M49:O49"/>
    <mergeCell ref="D37:D50"/>
    <mergeCell ref="E37:E50"/>
    <mergeCell ref="G37:G49"/>
    <mergeCell ref="H37:H49"/>
    <mergeCell ref="I37:I49"/>
    <mergeCell ref="J37:J49"/>
    <mergeCell ref="K4:K5"/>
    <mergeCell ref="M5:N5"/>
    <mergeCell ref="D31:D33"/>
    <mergeCell ref="E31:E33"/>
    <mergeCell ref="G31:G32"/>
    <mergeCell ref="J31:J32"/>
    <mergeCell ref="G25:G26"/>
    <mergeCell ref="H25:H26"/>
    <mergeCell ref="L32:M32"/>
    <mergeCell ref="K25:K26"/>
    <mergeCell ref="M26:N26"/>
    <mergeCell ref="D25:D27"/>
    <mergeCell ref="E25:E27"/>
    <mergeCell ref="H31:H32"/>
    <mergeCell ref="I31:I32"/>
    <mergeCell ref="I4:I5"/>
    <mergeCell ref="A17:A18"/>
    <mergeCell ref="E4:E6"/>
    <mergeCell ref="D4:D6"/>
    <mergeCell ref="G4:G5"/>
    <mergeCell ref="H4:H5"/>
    <mergeCell ref="E17:H17"/>
    <mergeCell ref="J4:J5"/>
    <mergeCell ref="I25:I26"/>
    <mergeCell ref="J25:J26"/>
    <mergeCell ref="D67:F67"/>
    <mergeCell ref="D63:D64"/>
    <mergeCell ref="E63:E64"/>
    <mergeCell ref="F63:F64"/>
    <mergeCell ref="G63:G64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5 N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7 F18 M25 E11 M4 L31:M31 M37:N37 O37:O48 E54 Y58 M58 W63 G136:G139">
      <formula1>900</formula1>
    </dataValidation>
    <dataValidation type="whole" allowBlank="1" showErrorMessage="1" errorTitle="Ошибка" error="Допускается ввод только неотрицательных целых чисел!" sqref="J31:J32 J37:J49 N48 N46 N44 N40 X58 V58 T58 P58 J58:J59 G63:G64 R63 T63 V63 N6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L63:M63 I25:I26 S63 I4:I5 I31:I32 I37:I49 N47 N45 N43 N41 N38:N39 S58 Q58 W58 U58 N58:O58 I58:I59 F63:F64 U63 O63 Q63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5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5:H26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allowBlank="1" showInputMessage="1" showErrorMessage="1" prompt="Изменение значения по двойному щелчоку левой кнопки мыши" sqref="J25:J26 J4:J5"/>
    <dataValidation type="list" allowBlank="1" showInputMessage="1" showErrorMessage="1" errorTitle="Ошибка" error="Выберите значение из списка" prompt="Выберите значение из списка" sqref="E37 E31:E33 E58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7 H31:H32 H58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2 R58 P63">
      <formula1>list_ed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3:E64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J6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36:F139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K63"/>
    <dataValidation type="textLength" operator="lessThanOrEqual" allowBlank="1" showInputMessage="1" showErrorMessage="1" errorTitle="Ошибка" error="Допускается ввод не более 900 символов!" sqref="K4 K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 K2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workbookViewId="0"/>
  </sheetViews>
  <sheetFormatPr defaultRowHeight="11.25"/>
  <cols>
    <col min="1" max="1" width="3.7109375" style="65" customWidth="1"/>
    <col min="2" max="2" width="87.28515625" style="65" customWidth="1"/>
    <col min="3" max="3" width="9.140625" style="65"/>
    <col min="4" max="4" width="109.140625" style="65" customWidth="1"/>
    <col min="5" max="16384" width="9.140625" style="65"/>
  </cols>
  <sheetData>
    <row r="1" spans="2:4">
      <c r="B1" s="92" t="s">
        <v>16</v>
      </c>
    </row>
    <row r="2" spans="2:4" ht="90">
      <c r="B2" s="111" t="s">
        <v>176</v>
      </c>
    </row>
    <row r="3" spans="2:4" ht="67.5">
      <c r="B3" s="111" t="s">
        <v>221</v>
      </c>
    </row>
    <row r="4" spans="2:4">
      <c r="B4" s="111" t="s">
        <v>188</v>
      </c>
    </row>
    <row r="5" spans="2:4">
      <c r="B5" s="111" t="s">
        <v>175</v>
      </c>
    </row>
    <row r="6" spans="2:4" ht="33.75">
      <c r="B6" s="111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1" t="s">
        <v>248</v>
      </c>
      <c r="D7" s="65" t="s">
        <v>251</v>
      </c>
    </row>
    <row r="8" spans="2:4">
      <c r="B8" s="92" t="s">
        <v>126</v>
      </c>
    </row>
    <row r="9" spans="2:4" ht="25.5" customHeight="1">
      <c r="B9" s="93" t="s">
        <v>143</v>
      </c>
    </row>
    <row r="10" spans="2:4">
      <c r="B10" s="92" t="s">
        <v>250</v>
      </c>
    </row>
    <row r="11" spans="2:4" ht="45">
      <c r="B11" s="93" t="s">
        <v>249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C19"/>
  <sheetViews>
    <sheetView showGridLines="0" workbookViewId="0"/>
  </sheetViews>
  <sheetFormatPr defaultRowHeight="11.25"/>
  <cols>
    <col min="1" max="1" width="49.140625" customWidth="1"/>
    <col min="2" max="2" width="72.42578125" customWidth="1"/>
    <col min="3" max="3" width="7.140625" bestFit="1" customWidth="1"/>
  </cols>
  <sheetData>
    <row r="1" spans="1:3">
      <c r="A1" s="321" t="s">
        <v>597</v>
      </c>
    </row>
    <row r="2" spans="1:3">
      <c r="A2" s="322" t="s">
        <v>598</v>
      </c>
    </row>
    <row r="3" spans="1:3">
      <c r="A3" s="321" t="s">
        <v>599</v>
      </c>
      <c r="B3" s="323"/>
      <c r="C3" s="323"/>
    </row>
    <row r="4" spans="1:3">
      <c r="A4" s="324" t="s">
        <v>600</v>
      </c>
      <c r="B4" s="322" t="s">
        <v>601</v>
      </c>
      <c r="C4" s="322" t="s">
        <v>19</v>
      </c>
    </row>
    <row r="5" spans="1:3">
      <c r="A5" s="324" t="s">
        <v>2368</v>
      </c>
      <c r="B5" s="322" t="s">
        <v>602</v>
      </c>
      <c r="C5" s="322" t="s">
        <v>603</v>
      </c>
    </row>
    <row r="6" spans="1:3" ht="12">
      <c r="A6" s="18"/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235"/>
  <sheetViews>
    <sheetView showGridLines="0" workbookViewId="0"/>
  </sheetViews>
  <sheetFormatPr defaultRowHeight="11.25"/>
  <cols>
    <col min="1" max="1" width="9.140625" style="6"/>
    <col min="2" max="2" width="19.140625" style="6" customWidth="1"/>
    <col min="3" max="3" width="45.5703125" style="6" customWidth="1"/>
    <col min="4" max="4" width="30.7109375" style="6" customWidth="1"/>
    <col min="5" max="5" width="27.5703125" style="6" customWidth="1"/>
    <col min="6" max="6" width="40.85546875" style="6" customWidth="1"/>
    <col min="7" max="7" width="9.140625" style="6"/>
    <col min="8" max="8" width="63.42578125" style="6" customWidth="1"/>
    <col min="9" max="9" width="25" style="6" customWidth="1"/>
    <col min="10" max="10" width="26.7109375" style="6" customWidth="1"/>
    <col min="11" max="11" width="71.28515625" style="6" customWidth="1"/>
    <col min="12" max="16384" width="9.140625" style="6"/>
  </cols>
  <sheetData>
    <row r="1" spans="1:8">
      <c r="A1" s="6" t="s">
        <v>172</v>
      </c>
      <c r="B1" s="6" t="s">
        <v>543</v>
      </c>
      <c r="C1" s="6" t="s">
        <v>544</v>
      </c>
      <c r="D1" s="6" t="s">
        <v>545</v>
      </c>
      <c r="E1" s="6" t="s">
        <v>546</v>
      </c>
      <c r="F1" s="6" t="s">
        <v>547</v>
      </c>
      <c r="G1" s="6" t="s">
        <v>548</v>
      </c>
    </row>
    <row r="2" spans="1:8">
      <c r="A2" s="6">
        <v>1</v>
      </c>
      <c r="B2" s="6" t="s">
        <v>72</v>
      </c>
      <c r="C2" s="6" t="s">
        <v>608</v>
      </c>
      <c r="D2" s="6" t="s">
        <v>609</v>
      </c>
      <c r="E2" s="6" t="s">
        <v>610</v>
      </c>
      <c r="F2" s="6" t="s">
        <v>611</v>
      </c>
      <c r="G2" s="6" t="s">
        <v>269</v>
      </c>
      <c r="H2" s="6" t="s">
        <v>254</v>
      </c>
    </row>
    <row r="3" spans="1:8">
      <c r="A3" s="6">
        <v>2</v>
      </c>
      <c r="B3" s="6" t="s">
        <v>72</v>
      </c>
      <c r="C3" s="6" t="s">
        <v>2382</v>
      </c>
      <c r="D3" s="6" t="s">
        <v>2383</v>
      </c>
      <c r="E3" s="6" t="s">
        <v>2384</v>
      </c>
      <c r="F3" s="6" t="s">
        <v>627</v>
      </c>
      <c r="G3" s="6" t="s">
        <v>269</v>
      </c>
      <c r="H3" s="6" t="s">
        <v>254</v>
      </c>
    </row>
    <row r="4" spans="1:8">
      <c r="A4" s="6">
        <v>3</v>
      </c>
      <c r="B4" s="6" t="s">
        <v>72</v>
      </c>
      <c r="C4" s="6" t="s">
        <v>666</v>
      </c>
      <c r="D4" s="6" t="s">
        <v>667</v>
      </c>
      <c r="E4" s="6" t="s">
        <v>668</v>
      </c>
      <c r="F4" s="6" t="s">
        <v>669</v>
      </c>
      <c r="G4" s="6" t="s">
        <v>266</v>
      </c>
      <c r="H4" s="6" t="s">
        <v>254</v>
      </c>
    </row>
    <row r="5" spans="1:8">
      <c r="A5" s="6">
        <v>4</v>
      </c>
      <c r="B5" s="6" t="s">
        <v>72</v>
      </c>
      <c r="C5" s="6" t="s">
        <v>614</v>
      </c>
      <c r="D5" s="6" t="s">
        <v>615</v>
      </c>
      <c r="E5" s="6" t="s">
        <v>616</v>
      </c>
      <c r="F5" s="6" t="s">
        <v>617</v>
      </c>
      <c r="G5" s="6" t="s">
        <v>269</v>
      </c>
      <c r="H5" s="6" t="s">
        <v>254</v>
      </c>
    </row>
    <row r="6" spans="1:8">
      <c r="A6" s="6">
        <v>5</v>
      </c>
      <c r="B6" s="6" t="s">
        <v>72</v>
      </c>
      <c r="C6" s="6" t="s">
        <v>620</v>
      </c>
      <c r="D6" s="6" t="s">
        <v>621</v>
      </c>
      <c r="E6" s="6" t="s">
        <v>622</v>
      </c>
      <c r="F6" s="6" t="s">
        <v>623</v>
      </c>
      <c r="G6" s="6" t="s">
        <v>271</v>
      </c>
      <c r="H6" s="6" t="s">
        <v>254</v>
      </c>
    </row>
    <row r="7" spans="1:8">
      <c r="A7" s="6">
        <v>6</v>
      </c>
      <c r="B7" s="6" t="s">
        <v>72</v>
      </c>
      <c r="C7" s="6" t="s">
        <v>632</v>
      </c>
      <c r="D7" s="6" t="s">
        <v>633</v>
      </c>
      <c r="E7" s="6" t="s">
        <v>634</v>
      </c>
      <c r="F7" s="6" t="s">
        <v>607</v>
      </c>
      <c r="G7" s="6" t="s">
        <v>269</v>
      </c>
      <c r="H7" s="6" t="s">
        <v>254</v>
      </c>
    </row>
    <row r="8" spans="1:8">
      <c r="A8" s="6">
        <v>7</v>
      </c>
      <c r="B8" s="6" t="s">
        <v>72</v>
      </c>
      <c r="C8" s="6" t="s">
        <v>635</v>
      </c>
      <c r="D8" s="6" t="s">
        <v>636</v>
      </c>
      <c r="E8" s="6" t="s">
        <v>637</v>
      </c>
      <c r="F8" s="6" t="s">
        <v>638</v>
      </c>
      <c r="G8" s="6" t="s">
        <v>269</v>
      </c>
      <c r="H8" s="6" t="s">
        <v>254</v>
      </c>
    </row>
    <row r="9" spans="1:8">
      <c r="A9" s="6">
        <v>8</v>
      </c>
      <c r="B9" s="6" t="s">
        <v>72</v>
      </c>
      <c r="C9" s="6" t="s">
        <v>639</v>
      </c>
      <c r="D9" s="6" t="s">
        <v>640</v>
      </c>
      <c r="E9" s="6" t="s">
        <v>641</v>
      </c>
      <c r="F9" s="6" t="s">
        <v>642</v>
      </c>
      <c r="G9" s="6" t="s">
        <v>269</v>
      </c>
      <c r="H9" s="6" t="s">
        <v>254</v>
      </c>
    </row>
    <row r="10" spans="1:8">
      <c r="A10" s="6">
        <v>9</v>
      </c>
      <c r="B10" s="6" t="s">
        <v>72</v>
      </c>
      <c r="C10" s="6" t="s">
        <v>643</v>
      </c>
      <c r="D10" s="6" t="s">
        <v>644</v>
      </c>
      <c r="E10" s="6" t="s">
        <v>645</v>
      </c>
      <c r="F10" s="6" t="s">
        <v>626</v>
      </c>
      <c r="G10" s="6" t="s">
        <v>272</v>
      </c>
      <c r="H10" s="6" t="s">
        <v>254</v>
      </c>
    </row>
    <row r="11" spans="1:8">
      <c r="A11" s="6">
        <v>10</v>
      </c>
      <c r="B11" s="6" t="s">
        <v>72</v>
      </c>
      <c r="C11" s="6" t="s">
        <v>646</v>
      </c>
      <c r="D11" s="6" t="s">
        <v>647</v>
      </c>
      <c r="E11" s="6" t="s">
        <v>648</v>
      </c>
      <c r="F11" s="6" t="s">
        <v>611</v>
      </c>
      <c r="G11" s="6" t="s">
        <v>269</v>
      </c>
      <c r="H11" s="6" t="s">
        <v>254</v>
      </c>
    </row>
    <row r="12" spans="1:8">
      <c r="A12" s="6">
        <v>11</v>
      </c>
      <c r="B12" s="6" t="s">
        <v>72</v>
      </c>
      <c r="C12" s="6" t="s">
        <v>2385</v>
      </c>
      <c r="D12" s="6" t="s">
        <v>2386</v>
      </c>
      <c r="E12" s="6" t="s">
        <v>2387</v>
      </c>
      <c r="F12" s="6" t="s">
        <v>638</v>
      </c>
      <c r="G12" s="6" t="s">
        <v>269</v>
      </c>
      <c r="H12" s="6" t="s">
        <v>254</v>
      </c>
    </row>
    <row r="13" spans="1:8">
      <c r="A13" s="6">
        <v>12</v>
      </c>
      <c r="B13" s="6" t="s">
        <v>72</v>
      </c>
      <c r="C13" s="6" t="s">
        <v>649</v>
      </c>
      <c r="D13" s="6" t="s">
        <v>650</v>
      </c>
      <c r="E13" s="6" t="s">
        <v>651</v>
      </c>
      <c r="F13" s="6" t="s">
        <v>652</v>
      </c>
      <c r="G13" s="6" t="s">
        <v>269</v>
      </c>
      <c r="H13" s="6" t="s">
        <v>254</v>
      </c>
    </row>
    <row r="14" spans="1:8">
      <c r="A14" s="6">
        <v>13</v>
      </c>
      <c r="B14" s="6" t="s">
        <v>72</v>
      </c>
      <c r="C14" s="6" t="s">
        <v>628</v>
      </c>
      <c r="D14" s="6" t="s">
        <v>629</v>
      </c>
      <c r="E14" s="6" t="s">
        <v>630</v>
      </c>
      <c r="F14" s="6" t="s">
        <v>631</v>
      </c>
      <c r="G14" s="6" t="s">
        <v>269</v>
      </c>
      <c r="H14" s="6" t="s">
        <v>254</v>
      </c>
    </row>
    <row r="15" spans="1:8">
      <c r="A15" s="6">
        <v>14</v>
      </c>
      <c r="B15" s="6" t="s">
        <v>72</v>
      </c>
      <c r="C15" s="6" t="s">
        <v>653</v>
      </c>
      <c r="D15" s="6" t="s">
        <v>654</v>
      </c>
      <c r="E15" s="6" t="s">
        <v>655</v>
      </c>
      <c r="F15" s="6" t="s">
        <v>656</v>
      </c>
      <c r="G15" s="6" t="s">
        <v>269</v>
      </c>
      <c r="H15" s="6" t="s">
        <v>254</v>
      </c>
    </row>
    <row r="16" spans="1:8">
      <c r="A16" s="6">
        <v>15</v>
      </c>
      <c r="B16" s="6" t="s">
        <v>72</v>
      </c>
      <c r="C16" s="6" t="s">
        <v>684</v>
      </c>
      <c r="D16" s="6" t="s">
        <v>685</v>
      </c>
      <c r="E16" s="6" t="s">
        <v>686</v>
      </c>
      <c r="F16" s="6" t="s">
        <v>687</v>
      </c>
      <c r="G16" s="6" t="s">
        <v>269</v>
      </c>
      <c r="H16" s="6" t="s">
        <v>254</v>
      </c>
    </row>
    <row r="17" spans="1:8">
      <c r="A17" s="6">
        <v>16</v>
      </c>
      <c r="B17" s="6" t="s">
        <v>72</v>
      </c>
      <c r="C17" s="6" t="s">
        <v>658</v>
      </c>
      <c r="D17" s="6" t="s">
        <v>659</v>
      </c>
      <c r="E17" s="6" t="s">
        <v>660</v>
      </c>
      <c r="F17" s="6" t="s">
        <v>661</v>
      </c>
      <c r="G17" s="6" t="s">
        <v>269</v>
      </c>
      <c r="H17" s="6" t="s">
        <v>254</v>
      </c>
    </row>
    <row r="18" spans="1:8">
      <c r="A18" s="6">
        <v>17</v>
      </c>
      <c r="B18" s="6" t="s">
        <v>72</v>
      </c>
      <c r="C18" s="6" t="s">
        <v>670</v>
      </c>
      <c r="D18" s="6" t="s">
        <v>671</v>
      </c>
      <c r="E18" s="6" t="s">
        <v>672</v>
      </c>
      <c r="F18" s="6" t="s">
        <v>673</v>
      </c>
      <c r="G18" s="6" t="s">
        <v>269</v>
      </c>
      <c r="H18" s="6" t="s">
        <v>254</v>
      </c>
    </row>
    <row r="19" spans="1:8">
      <c r="A19" s="6">
        <v>18</v>
      </c>
      <c r="B19" s="6" t="s">
        <v>72</v>
      </c>
      <c r="C19" s="6" t="s">
        <v>2388</v>
      </c>
      <c r="D19" s="6" t="s">
        <v>1276</v>
      </c>
      <c r="E19" s="6" t="s">
        <v>2389</v>
      </c>
      <c r="F19" s="6" t="s">
        <v>619</v>
      </c>
      <c r="G19" s="6" t="s">
        <v>269</v>
      </c>
      <c r="H19" s="6" t="s">
        <v>254</v>
      </c>
    </row>
    <row r="20" spans="1:8">
      <c r="A20" s="6">
        <v>19</v>
      </c>
      <c r="B20" s="6" t="s">
        <v>72</v>
      </c>
      <c r="C20" s="6" t="s">
        <v>662</v>
      </c>
      <c r="D20" s="6" t="s">
        <v>663</v>
      </c>
      <c r="E20" s="6" t="s">
        <v>664</v>
      </c>
      <c r="F20" s="6" t="s">
        <v>665</v>
      </c>
      <c r="G20" s="6" t="s">
        <v>267</v>
      </c>
      <c r="H20" s="6" t="s">
        <v>254</v>
      </c>
    </row>
    <row r="21" spans="1:8">
      <c r="A21" s="6">
        <v>20</v>
      </c>
      <c r="B21" s="6" t="s">
        <v>72</v>
      </c>
      <c r="C21" s="6" t="s">
        <v>674</v>
      </c>
      <c r="D21" s="6" t="s">
        <v>675</v>
      </c>
      <c r="E21" s="6" t="s">
        <v>676</v>
      </c>
      <c r="F21" s="6" t="s">
        <v>677</v>
      </c>
      <c r="G21" s="6" t="s">
        <v>270</v>
      </c>
      <c r="H21" s="6" t="s">
        <v>254</v>
      </c>
    </row>
    <row r="22" spans="1:8">
      <c r="A22" s="6">
        <v>21</v>
      </c>
      <c r="B22" s="6" t="s">
        <v>72</v>
      </c>
      <c r="C22" s="6" t="s">
        <v>688</v>
      </c>
      <c r="D22" s="6" t="s">
        <v>689</v>
      </c>
      <c r="E22" s="6" t="s">
        <v>690</v>
      </c>
      <c r="F22" s="6" t="s">
        <v>691</v>
      </c>
      <c r="G22" s="6" t="s">
        <v>269</v>
      </c>
      <c r="H22" s="6" t="s">
        <v>254</v>
      </c>
    </row>
    <row r="23" spans="1:8">
      <c r="A23" s="6">
        <v>22</v>
      </c>
      <c r="B23" s="6" t="s">
        <v>72</v>
      </c>
      <c r="C23" s="6" t="s">
        <v>680</v>
      </c>
      <c r="D23" s="6" t="s">
        <v>681</v>
      </c>
      <c r="E23" s="6" t="s">
        <v>682</v>
      </c>
      <c r="F23" s="6" t="s">
        <v>683</v>
      </c>
      <c r="G23" s="6" t="s">
        <v>269</v>
      </c>
      <c r="H23" s="6" t="s">
        <v>254</v>
      </c>
    </row>
    <row r="24" spans="1:8">
      <c r="A24" s="6">
        <v>23</v>
      </c>
      <c r="B24" s="6" t="s">
        <v>72</v>
      </c>
      <c r="C24" s="6" t="s">
        <v>693</v>
      </c>
      <c r="D24" s="6" t="s">
        <v>694</v>
      </c>
      <c r="E24" s="6" t="s">
        <v>695</v>
      </c>
      <c r="F24" s="6" t="s">
        <v>611</v>
      </c>
      <c r="G24" s="6" t="s">
        <v>269</v>
      </c>
      <c r="H24" s="6" t="s">
        <v>254</v>
      </c>
    </row>
    <row r="25" spans="1:8">
      <c r="A25" s="6">
        <v>24</v>
      </c>
      <c r="B25" s="6" t="s">
        <v>72</v>
      </c>
      <c r="C25" s="6" t="s">
        <v>1232</v>
      </c>
      <c r="D25" s="6" t="s">
        <v>2390</v>
      </c>
      <c r="E25" s="6" t="s">
        <v>1233</v>
      </c>
      <c r="F25" s="6" t="s">
        <v>631</v>
      </c>
      <c r="G25" s="6" t="s">
        <v>267</v>
      </c>
      <c r="H25" s="6" t="s">
        <v>254</v>
      </c>
    </row>
    <row r="26" spans="1:8">
      <c r="A26" s="6">
        <v>25</v>
      </c>
      <c r="B26" s="6" t="s">
        <v>72</v>
      </c>
      <c r="C26" s="6" t="s">
        <v>699</v>
      </c>
      <c r="D26" s="6" t="s">
        <v>700</v>
      </c>
      <c r="E26" s="6" t="s">
        <v>701</v>
      </c>
      <c r="F26" s="6" t="s">
        <v>702</v>
      </c>
      <c r="G26" s="6" t="s">
        <v>266</v>
      </c>
      <c r="H26" s="6" t="s">
        <v>254</v>
      </c>
    </row>
    <row r="27" spans="1:8">
      <c r="A27" s="6">
        <v>26</v>
      </c>
      <c r="B27" s="6" t="s">
        <v>72</v>
      </c>
      <c r="C27" s="6" t="s">
        <v>715</v>
      </c>
      <c r="D27" s="6" t="s">
        <v>716</v>
      </c>
      <c r="E27" s="6" t="s">
        <v>717</v>
      </c>
      <c r="F27" s="6" t="s">
        <v>642</v>
      </c>
      <c r="G27" s="6" t="s">
        <v>267</v>
      </c>
      <c r="H27" s="6" t="s">
        <v>254</v>
      </c>
    </row>
    <row r="28" spans="1:8">
      <c r="A28" s="6">
        <v>27</v>
      </c>
      <c r="B28" s="6" t="s">
        <v>72</v>
      </c>
      <c r="C28" s="6" t="s">
        <v>703</v>
      </c>
      <c r="D28" s="6" t="s">
        <v>704</v>
      </c>
      <c r="E28" s="6" t="s">
        <v>705</v>
      </c>
      <c r="F28" s="6" t="s">
        <v>613</v>
      </c>
      <c r="G28" s="6" t="s">
        <v>269</v>
      </c>
      <c r="H28" s="6" t="s">
        <v>254</v>
      </c>
    </row>
    <row r="29" spans="1:8">
      <c r="A29" s="6">
        <v>28</v>
      </c>
      <c r="B29" s="6" t="s">
        <v>72</v>
      </c>
      <c r="C29" s="6" t="s">
        <v>718</v>
      </c>
      <c r="D29" s="6" t="s">
        <v>719</v>
      </c>
      <c r="E29" s="6" t="s">
        <v>720</v>
      </c>
      <c r="F29" s="6" t="s">
        <v>721</v>
      </c>
      <c r="G29" s="6" t="s">
        <v>269</v>
      </c>
      <c r="H29" s="6" t="s">
        <v>254</v>
      </c>
    </row>
    <row r="30" spans="1:8">
      <c r="A30" s="6">
        <v>29</v>
      </c>
      <c r="B30" s="6" t="s">
        <v>72</v>
      </c>
      <c r="C30" s="6" t="s">
        <v>706</v>
      </c>
      <c r="D30" s="6" t="s">
        <v>707</v>
      </c>
      <c r="E30" s="6" t="s">
        <v>708</v>
      </c>
      <c r="F30" s="6" t="s">
        <v>623</v>
      </c>
      <c r="G30" s="6" t="s">
        <v>269</v>
      </c>
      <c r="H30" s="6" t="s">
        <v>254</v>
      </c>
    </row>
    <row r="31" spans="1:8">
      <c r="A31" s="6">
        <v>30</v>
      </c>
      <c r="B31" s="6" t="s">
        <v>72</v>
      </c>
      <c r="C31" s="6" t="s">
        <v>726</v>
      </c>
      <c r="D31" s="6" t="s">
        <v>727</v>
      </c>
      <c r="E31" s="6" t="s">
        <v>728</v>
      </c>
      <c r="F31" s="6" t="s">
        <v>729</v>
      </c>
      <c r="G31" s="6" t="s">
        <v>269</v>
      </c>
      <c r="H31" s="6" t="s">
        <v>254</v>
      </c>
    </row>
    <row r="32" spans="1:8">
      <c r="A32" s="6">
        <v>31</v>
      </c>
      <c r="B32" s="6" t="s">
        <v>72</v>
      </c>
      <c r="C32" s="6" t="s">
        <v>709</v>
      </c>
      <c r="D32" s="6" t="s">
        <v>710</v>
      </c>
      <c r="E32" s="6" t="s">
        <v>711</v>
      </c>
      <c r="F32" s="6" t="s">
        <v>619</v>
      </c>
      <c r="G32" s="6" t="s">
        <v>269</v>
      </c>
      <c r="H32" s="6" t="s">
        <v>254</v>
      </c>
    </row>
    <row r="33" spans="1:8">
      <c r="A33" s="6">
        <v>32</v>
      </c>
      <c r="B33" s="6" t="s">
        <v>72</v>
      </c>
      <c r="C33" s="6" t="s">
        <v>730</v>
      </c>
      <c r="D33" s="6" t="s">
        <v>731</v>
      </c>
      <c r="E33" s="6" t="s">
        <v>732</v>
      </c>
      <c r="F33" s="6" t="s">
        <v>611</v>
      </c>
      <c r="G33" s="6" t="s">
        <v>269</v>
      </c>
      <c r="H33" s="6" t="s">
        <v>254</v>
      </c>
    </row>
    <row r="34" spans="1:8">
      <c r="A34" s="6">
        <v>33</v>
      </c>
      <c r="B34" s="6" t="s">
        <v>72</v>
      </c>
      <c r="C34" s="6" t="s">
        <v>733</v>
      </c>
      <c r="D34" s="6" t="s">
        <v>734</v>
      </c>
      <c r="E34" s="6" t="s">
        <v>735</v>
      </c>
      <c r="F34" s="6" t="s">
        <v>729</v>
      </c>
      <c r="G34" s="6" t="s">
        <v>269</v>
      </c>
      <c r="H34" s="6" t="s">
        <v>254</v>
      </c>
    </row>
    <row r="35" spans="1:8">
      <c r="A35" s="6">
        <v>34</v>
      </c>
      <c r="B35" s="6" t="s">
        <v>72</v>
      </c>
      <c r="C35" s="6" t="s">
        <v>699</v>
      </c>
      <c r="D35" s="6" t="s">
        <v>700</v>
      </c>
      <c r="E35" s="6" t="s">
        <v>701</v>
      </c>
      <c r="F35" s="6" t="s">
        <v>702</v>
      </c>
      <c r="G35" s="6" t="s">
        <v>268</v>
      </c>
      <c r="H35" s="6" t="s">
        <v>254</v>
      </c>
    </row>
    <row r="36" spans="1:8">
      <c r="A36" s="6">
        <v>35</v>
      </c>
      <c r="B36" s="6" t="s">
        <v>72</v>
      </c>
      <c r="C36" s="6" t="s">
        <v>736</v>
      </c>
      <c r="D36" s="6" t="s">
        <v>737</v>
      </c>
      <c r="E36" s="6" t="s">
        <v>738</v>
      </c>
      <c r="F36" s="6" t="s">
        <v>729</v>
      </c>
      <c r="G36" s="6" t="s">
        <v>269</v>
      </c>
      <c r="H36" s="6" t="s">
        <v>254</v>
      </c>
    </row>
    <row r="37" spans="1:8">
      <c r="A37" s="6">
        <v>36</v>
      </c>
      <c r="B37" s="6" t="s">
        <v>72</v>
      </c>
      <c r="C37" s="6" t="s">
        <v>712</v>
      </c>
      <c r="D37" s="6" t="s">
        <v>713</v>
      </c>
      <c r="E37" s="6" t="s">
        <v>714</v>
      </c>
      <c r="F37" s="6" t="s">
        <v>679</v>
      </c>
      <c r="G37" s="6" t="s">
        <v>269</v>
      </c>
      <c r="H37" s="6" t="s">
        <v>254</v>
      </c>
    </row>
    <row r="38" spans="1:8">
      <c r="A38" s="6">
        <v>37</v>
      </c>
      <c r="B38" s="6" t="s">
        <v>72</v>
      </c>
      <c r="C38" s="6" t="s">
        <v>1067</v>
      </c>
      <c r="D38" s="6" t="s">
        <v>1068</v>
      </c>
      <c r="E38" s="6" t="s">
        <v>1069</v>
      </c>
      <c r="F38" s="6" t="s">
        <v>1070</v>
      </c>
      <c r="G38" s="6" t="s">
        <v>266</v>
      </c>
      <c r="H38" s="6" t="s">
        <v>254</v>
      </c>
    </row>
    <row r="39" spans="1:8">
      <c r="A39" s="6">
        <v>38</v>
      </c>
      <c r="B39" s="6" t="s">
        <v>72</v>
      </c>
      <c r="C39" s="6" t="s">
        <v>742</v>
      </c>
      <c r="D39" s="6" t="s">
        <v>743</v>
      </c>
      <c r="E39" s="6" t="s">
        <v>744</v>
      </c>
      <c r="F39" s="6" t="s">
        <v>745</v>
      </c>
      <c r="G39" s="6" t="s">
        <v>266</v>
      </c>
      <c r="H39" s="6" t="s">
        <v>254</v>
      </c>
    </row>
    <row r="40" spans="1:8">
      <c r="A40" s="6">
        <v>39</v>
      </c>
      <c r="B40" s="6" t="s">
        <v>72</v>
      </c>
      <c r="C40" s="6" t="s">
        <v>749</v>
      </c>
      <c r="D40" s="6" t="s">
        <v>750</v>
      </c>
      <c r="E40" s="6" t="s">
        <v>751</v>
      </c>
      <c r="F40" s="6" t="s">
        <v>752</v>
      </c>
      <c r="G40" s="6" t="s">
        <v>266</v>
      </c>
      <c r="H40" s="6" t="s">
        <v>254</v>
      </c>
    </row>
    <row r="41" spans="1:8">
      <c r="A41" s="6">
        <v>40</v>
      </c>
      <c r="B41" s="6" t="s">
        <v>72</v>
      </c>
      <c r="C41" s="6" t="s">
        <v>746</v>
      </c>
      <c r="D41" s="6" t="s">
        <v>747</v>
      </c>
      <c r="E41" s="6" t="s">
        <v>748</v>
      </c>
      <c r="F41" s="6" t="s">
        <v>729</v>
      </c>
      <c r="G41" s="6" t="s">
        <v>269</v>
      </c>
      <c r="H41" s="6" t="s">
        <v>254</v>
      </c>
    </row>
    <row r="42" spans="1:8">
      <c r="A42" s="6">
        <v>41</v>
      </c>
      <c r="B42" s="6" t="s">
        <v>72</v>
      </c>
      <c r="C42" s="6" t="s">
        <v>759</v>
      </c>
      <c r="D42" s="6" t="s">
        <v>760</v>
      </c>
      <c r="E42" s="6" t="s">
        <v>761</v>
      </c>
      <c r="F42" s="6" t="s">
        <v>642</v>
      </c>
      <c r="G42" s="6" t="s">
        <v>269</v>
      </c>
      <c r="H42" s="6" t="s">
        <v>254</v>
      </c>
    </row>
    <row r="43" spans="1:8">
      <c r="A43" s="6">
        <v>42</v>
      </c>
      <c r="B43" s="6" t="s">
        <v>72</v>
      </c>
      <c r="C43" s="6" t="s">
        <v>2391</v>
      </c>
      <c r="D43" s="6" t="s">
        <v>2392</v>
      </c>
      <c r="E43" s="6" t="s">
        <v>2393</v>
      </c>
      <c r="F43" s="6" t="s">
        <v>729</v>
      </c>
      <c r="G43" s="6" t="s">
        <v>269</v>
      </c>
      <c r="H43" s="6" t="s">
        <v>254</v>
      </c>
    </row>
    <row r="44" spans="1:8">
      <c r="A44" s="6">
        <v>43</v>
      </c>
      <c r="B44" s="6" t="s">
        <v>72</v>
      </c>
      <c r="C44" s="6" t="s">
        <v>753</v>
      </c>
      <c r="D44" s="6" t="s">
        <v>754</v>
      </c>
      <c r="E44" s="6" t="s">
        <v>755</v>
      </c>
      <c r="F44" s="6" t="s">
        <v>756</v>
      </c>
      <c r="G44" s="6" t="s">
        <v>269</v>
      </c>
      <c r="H44" s="6" t="s">
        <v>254</v>
      </c>
    </row>
    <row r="45" spans="1:8">
      <c r="A45" s="6">
        <v>44</v>
      </c>
      <c r="B45" s="6" t="s">
        <v>72</v>
      </c>
      <c r="C45" s="6" t="s">
        <v>764</v>
      </c>
      <c r="D45" s="6" t="s">
        <v>765</v>
      </c>
      <c r="E45" s="6" t="s">
        <v>766</v>
      </c>
      <c r="F45" s="6" t="s">
        <v>611</v>
      </c>
      <c r="G45" s="6" t="s">
        <v>267</v>
      </c>
      <c r="H45" s="6" t="s">
        <v>254</v>
      </c>
    </row>
    <row r="46" spans="1:8">
      <c r="A46" s="6">
        <v>45</v>
      </c>
      <c r="B46" s="6" t="s">
        <v>72</v>
      </c>
      <c r="C46" s="6" t="s">
        <v>722</v>
      </c>
      <c r="D46" s="6" t="s">
        <v>723</v>
      </c>
      <c r="E46" s="6" t="s">
        <v>724</v>
      </c>
      <c r="F46" s="6" t="s">
        <v>725</v>
      </c>
      <c r="G46" s="6" t="s">
        <v>268</v>
      </c>
      <c r="H46" s="6" t="s">
        <v>254</v>
      </c>
    </row>
    <row r="47" spans="1:8">
      <c r="A47" s="6">
        <v>46</v>
      </c>
      <c r="B47" s="6" t="s">
        <v>72</v>
      </c>
      <c r="C47" s="6" t="s">
        <v>2394</v>
      </c>
      <c r="D47" s="6" t="s">
        <v>2395</v>
      </c>
      <c r="E47" s="6" t="s">
        <v>2396</v>
      </c>
      <c r="F47" s="6" t="s">
        <v>642</v>
      </c>
      <c r="G47" s="6" t="s">
        <v>269</v>
      </c>
      <c r="H47" s="6" t="s">
        <v>254</v>
      </c>
    </row>
    <row r="48" spans="1:8">
      <c r="A48" s="6">
        <v>47</v>
      </c>
      <c r="B48" s="6" t="s">
        <v>72</v>
      </c>
      <c r="C48" s="6" t="s">
        <v>773</v>
      </c>
      <c r="D48" s="6" t="s">
        <v>774</v>
      </c>
      <c r="E48" s="6" t="s">
        <v>775</v>
      </c>
      <c r="F48" s="6" t="s">
        <v>691</v>
      </c>
      <c r="G48" s="6" t="s">
        <v>269</v>
      </c>
      <c r="H48" s="6" t="s">
        <v>254</v>
      </c>
    </row>
    <row r="49" spans="1:8">
      <c r="A49" s="6">
        <v>48</v>
      </c>
      <c r="B49" s="6" t="s">
        <v>72</v>
      </c>
      <c r="C49" s="6" t="s">
        <v>770</v>
      </c>
      <c r="D49" s="6" t="s">
        <v>771</v>
      </c>
      <c r="E49" s="6" t="s">
        <v>772</v>
      </c>
      <c r="F49" s="6" t="s">
        <v>617</v>
      </c>
      <c r="G49" s="6" t="s">
        <v>269</v>
      </c>
      <c r="H49" s="6" t="s">
        <v>254</v>
      </c>
    </row>
    <row r="50" spans="1:8">
      <c r="A50" s="6">
        <v>49</v>
      </c>
      <c r="B50" s="6" t="s">
        <v>72</v>
      </c>
      <c r="C50" s="6" t="s">
        <v>767</v>
      </c>
      <c r="D50" s="6" t="s">
        <v>768</v>
      </c>
      <c r="E50" s="6" t="s">
        <v>769</v>
      </c>
      <c r="F50" s="6" t="s">
        <v>756</v>
      </c>
      <c r="G50" s="6" t="s">
        <v>268</v>
      </c>
      <c r="H50" s="6" t="s">
        <v>254</v>
      </c>
    </row>
    <row r="51" spans="1:8">
      <c r="A51" s="6">
        <v>50</v>
      </c>
      <c r="B51" s="6" t="s">
        <v>72</v>
      </c>
      <c r="C51" s="6" t="s">
        <v>739</v>
      </c>
      <c r="D51" s="6" t="s">
        <v>740</v>
      </c>
      <c r="E51" s="6" t="s">
        <v>741</v>
      </c>
      <c r="F51" s="6" t="s">
        <v>691</v>
      </c>
      <c r="G51" s="6" t="s">
        <v>269</v>
      </c>
      <c r="H51" s="6" t="s">
        <v>254</v>
      </c>
    </row>
    <row r="52" spans="1:8">
      <c r="A52" s="6">
        <v>51</v>
      </c>
      <c r="B52" s="6" t="s">
        <v>72</v>
      </c>
      <c r="C52" s="6" t="s">
        <v>776</v>
      </c>
      <c r="D52" s="6" t="s">
        <v>777</v>
      </c>
      <c r="E52" s="6" t="s">
        <v>778</v>
      </c>
      <c r="F52" s="6" t="s">
        <v>729</v>
      </c>
      <c r="G52" s="6" t="s">
        <v>269</v>
      </c>
      <c r="H52" s="6" t="s">
        <v>254</v>
      </c>
    </row>
    <row r="53" spans="1:8">
      <c r="A53" s="6">
        <v>52</v>
      </c>
      <c r="B53" s="6" t="s">
        <v>72</v>
      </c>
      <c r="C53" s="6" t="s">
        <v>779</v>
      </c>
      <c r="D53" s="6" t="s">
        <v>780</v>
      </c>
      <c r="E53" s="6" t="s">
        <v>781</v>
      </c>
      <c r="F53" s="6" t="s">
        <v>665</v>
      </c>
      <c r="G53" s="6" t="s">
        <v>267</v>
      </c>
      <c r="H53" s="6" t="s">
        <v>254</v>
      </c>
    </row>
    <row r="54" spans="1:8">
      <c r="A54" s="6">
        <v>53</v>
      </c>
      <c r="B54" s="6" t="s">
        <v>72</v>
      </c>
      <c r="C54" s="6" t="s">
        <v>782</v>
      </c>
      <c r="D54" s="6" t="s">
        <v>783</v>
      </c>
      <c r="E54" s="6" t="s">
        <v>784</v>
      </c>
      <c r="F54" s="6" t="s">
        <v>785</v>
      </c>
      <c r="G54" s="6" t="s">
        <v>269</v>
      </c>
      <c r="H54" s="6" t="s">
        <v>254</v>
      </c>
    </row>
    <row r="55" spans="1:8">
      <c r="A55" s="6">
        <v>54</v>
      </c>
      <c r="B55" s="6" t="s">
        <v>72</v>
      </c>
      <c r="C55" s="6" t="s">
        <v>786</v>
      </c>
      <c r="D55" s="6" t="s">
        <v>787</v>
      </c>
      <c r="E55" s="6" t="s">
        <v>788</v>
      </c>
      <c r="F55" s="6" t="s">
        <v>789</v>
      </c>
      <c r="G55" s="6" t="s">
        <v>269</v>
      </c>
      <c r="H55" s="6" t="s">
        <v>254</v>
      </c>
    </row>
    <row r="56" spans="1:8">
      <c r="A56" s="6">
        <v>55</v>
      </c>
      <c r="B56" s="6" t="s">
        <v>72</v>
      </c>
      <c r="C56" s="6" t="s">
        <v>790</v>
      </c>
      <c r="D56" s="6" t="s">
        <v>791</v>
      </c>
      <c r="E56" s="6" t="s">
        <v>792</v>
      </c>
      <c r="F56" s="6" t="s">
        <v>729</v>
      </c>
      <c r="G56" s="6" t="s">
        <v>269</v>
      </c>
      <c r="H56" s="6" t="s">
        <v>254</v>
      </c>
    </row>
    <row r="57" spans="1:8">
      <c r="A57" s="6">
        <v>56</v>
      </c>
      <c r="B57" s="6" t="s">
        <v>72</v>
      </c>
      <c r="C57" s="6" t="s">
        <v>2397</v>
      </c>
      <c r="D57" s="6" t="s">
        <v>2398</v>
      </c>
      <c r="E57" s="6" t="s">
        <v>2399</v>
      </c>
      <c r="F57" s="6" t="s">
        <v>642</v>
      </c>
      <c r="G57" s="6" t="s">
        <v>267</v>
      </c>
      <c r="H57" s="6" t="s">
        <v>254</v>
      </c>
    </row>
    <row r="58" spans="1:8">
      <c r="A58" s="6">
        <v>57</v>
      </c>
      <c r="B58" s="6" t="s">
        <v>72</v>
      </c>
      <c r="C58" s="6" t="s">
        <v>794</v>
      </c>
      <c r="D58" s="6" t="s">
        <v>795</v>
      </c>
      <c r="E58" s="6" t="s">
        <v>796</v>
      </c>
      <c r="F58" s="6" t="s">
        <v>797</v>
      </c>
      <c r="G58" s="6" t="s">
        <v>267</v>
      </c>
      <c r="H58" s="6" t="s">
        <v>254</v>
      </c>
    </row>
    <row r="59" spans="1:8">
      <c r="A59" s="6">
        <v>58</v>
      </c>
      <c r="B59" s="6" t="s">
        <v>72</v>
      </c>
      <c r="C59" s="6" t="s">
        <v>799</v>
      </c>
      <c r="D59" s="6" t="s">
        <v>800</v>
      </c>
      <c r="E59" s="6" t="s">
        <v>801</v>
      </c>
      <c r="F59" s="6" t="s">
        <v>638</v>
      </c>
      <c r="G59" s="6" t="s">
        <v>268</v>
      </c>
      <c r="H59" s="6" t="s">
        <v>254</v>
      </c>
    </row>
    <row r="60" spans="1:8">
      <c r="A60" s="6">
        <v>59</v>
      </c>
      <c r="B60" s="6" t="s">
        <v>72</v>
      </c>
      <c r="C60" s="6" t="s">
        <v>802</v>
      </c>
      <c r="D60" s="6" t="s">
        <v>803</v>
      </c>
      <c r="E60" s="6" t="s">
        <v>804</v>
      </c>
      <c r="F60" s="6" t="s">
        <v>805</v>
      </c>
      <c r="G60" s="6" t="s">
        <v>269</v>
      </c>
      <c r="H60" s="6" t="s">
        <v>254</v>
      </c>
    </row>
    <row r="61" spans="1:8">
      <c r="A61" s="6">
        <v>60</v>
      </c>
      <c r="B61" s="6" t="s">
        <v>72</v>
      </c>
      <c r="C61" s="6" t="s">
        <v>696</v>
      </c>
      <c r="D61" s="6" t="s">
        <v>697</v>
      </c>
      <c r="E61" s="6" t="s">
        <v>698</v>
      </c>
      <c r="F61" s="6" t="s">
        <v>638</v>
      </c>
      <c r="G61" s="6" t="s">
        <v>268</v>
      </c>
      <c r="H61" s="6" t="s">
        <v>254</v>
      </c>
    </row>
    <row r="62" spans="1:8">
      <c r="A62" s="6">
        <v>61</v>
      </c>
      <c r="B62" s="6" t="s">
        <v>72</v>
      </c>
      <c r="C62" s="6" t="s">
        <v>806</v>
      </c>
      <c r="D62" s="6" t="s">
        <v>807</v>
      </c>
      <c r="E62" s="6" t="s">
        <v>808</v>
      </c>
      <c r="F62" s="6" t="s">
        <v>677</v>
      </c>
      <c r="G62" s="6" t="s">
        <v>269</v>
      </c>
      <c r="H62" s="6" t="s">
        <v>254</v>
      </c>
    </row>
    <row r="63" spans="1:8">
      <c r="A63" s="6">
        <v>62</v>
      </c>
      <c r="B63" s="6" t="s">
        <v>72</v>
      </c>
      <c r="C63" s="6" t="s">
        <v>2400</v>
      </c>
      <c r="D63" s="6" t="s">
        <v>2401</v>
      </c>
      <c r="E63" s="6" t="s">
        <v>2402</v>
      </c>
      <c r="F63" s="6" t="s">
        <v>665</v>
      </c>
      <c r="G63" s="6" t="s">
        <v>269</v>
      </c>
      <c r="H63" s="6" t="s">
        <v>254</v>
      </c>
    </row>
    <row r="64" spans="1:8">
      <c r="A64" s="6">
        <v>63</v>
      </c>
      <c r="B64" s="6" t="s">
        <v>72</v>
      </c>
      <c r="C64" s="6" t="s">
        <v>809</v>
      </c>
      <c r="D64" s="6" t="s">
        <v>583</v>
      </c>
      <c r="E64" s="6" t="s">
        <v>810</v>
      </c>
      <c r="F64" s="6" t="s">
        <v>683</v>
      </c>
      <c r="G64" s="6" t="s">
        <v>269</v>
      </c>
      <c r="H64" s="6" t="s">
        <v>254</v>
      </c>
    </row>
    <row r="65" spans="1:8">
      <c r="A65" s="6">
        <v>64</v>
      </c>
      <c r="B65" s="6" t="s">
        <v>72</v>
      </c>
      <c r="C65" s="6" t="s">
        <v>817</v>
      </c>
      <c r="D65" s="6" t="s">
        <v>818</v>
      </c>
      <c r="E65" s="6" t="s">
        <v>819</v>
      </c>
      <c r="F65" s="6" t="s">
        <v>820</v>
      </c>
      <c r="G65" s="6" t="s">
        <v>269</v>
      </c>
      <c r="H65" s="6" t="s">
        <v>254</v>
      </c>
    </row>
    <row r="66" spans="1:8">
      <c r="A66" s="6">
        <v>65</v>
      </c>
      <c r="B66" s="6" t="s">
        <v>72</v>
      </c>
      <c r="C66" s="6" t="s">
        <v>821</v>
      </c>
      <c r="D66" s="6" t="s">
        <v>822</v>
      </c>
      <c r="E66" s="6" t="s">
        <v>823</v>
      </c>
      <c r="F66" s="6" t="s">
        <v>797</v>
      </c>
      <c r="G66" s="6" t="s">
        <v>269</v>
      </c>
      <c r="H66" s="6" t="s">
        <v>254</v>
      </c>
    </row>
    <row r="67" spans="1:8">
      <c r="A67" s="6">
        <v>66</v>
      </c>
      <c r="B67" s="6" t="s">
        <v>72</v>
      </c>
      <c r="C67" s="6" t="s">
        <v>811</v>
      </c>
      <c r="D67" s="6" t="s">
        <v>582</v>
      </c>
      <c r="E67" s="6" t="s">
        <v>812</v>
      </c>
      <c r="F67" s="6" t="s">
        <v>611</v>
      </c>
      <c r="G67" s="6" t="s">
        <v>271</v>
      </c>
      <c r="H67" s="6" t="s">
        <v>254</v>
      </c>
    </row>
    <row r="68" spans="1:8">
      <c r="A68" s="6">
        <v>67</v>
      </c>
      <c r="B68" s="6" t="s">
        <v>72</v>
      </c>
      <c r="C68" s="6" t="s">
        <v>824</v>
      </c>
      <c r="D68" s="6" t="s">
        <v>825</v>
      </c>
      <c r="E68" s="6" t="s">
        <v>826</v>
      </c>
      <c r="F68" s="6" t="s">
        <v>797</v>
      </c>
      <c r="G68" s="6" t="s">
        <v>269</v>
      </c>
      <c r="H68" s="6" t="s">
        <v>254</v>
      </c>
    </row>
    <row r="69" spans="1:8">
      <c r="A69" s="6">
        <v>68</v>
      </c>
      <c r="B69" s="6" t="s">
        <v>72</v>
      </c>
      <c r="C69" s="6" t="s">
        <v>839</v>
      </c>
      <c r="D69" s="6" t="s">
        <v>840</v>
      </c>
      <c r="E69" s="6" t="s">
        <v>841</v>
      </c>
      <c r="F69" s="6" t="s">
        <v>677</v>
      </c>
      <c r="G69" s="6" t="s">
        <v>269</v>
      </c>
      <c r="H69" s="6" t="s">
        <v>254</v>
      </c>
    </row>
    <row r="70" spans="1:8">
      <c r="A70" s="6">
        <v>69</v>
      </c>
      <c r="B70" s="6" t="s">
        <v>72</v>
      </c>
      <c r="C70" s="6" t="s">
        <v>827</v>
      </c>
      <c r="D70" s="6" t="s">
        <v>828</v>
      </c>
      <c r="E70" s="6" t="s">
        <v>829</v>
      </c>
      <c r="F70" s="6" t="s">
        <v>638</v>
      </c>
      <c r="G70" s="6" t="s">
        <v>269</v>
      </c>
      <c r="H70" s="6" t="s">
        <v>254</v>
      </c>
    </row>
    <row r="71" spans="1:8">
      <c r="A71" s="6">
        <v>70</v>
      </c>
      <c r="B71" s="6" t="s">
        <v>72</v>
      </c>
      <c r="C71" s="6" t="s">
        <v>833</v>
      </c>
      <c r="D71" s="6" t="s">
        <v>834</v>
      </c>
      <c r="E71" s="6" t="s">
        <v>835</v>
      </c>
      <c r="F71" s="6" t="s">
        <v>683</v>
      </c>
      <c r="G71" s="6" t="s">
        <v>269</v>
      </c>
      <c r="H71" s="6" t="s">
        <v>254</v>
      </c>
    </row>
    <row r="72" spans="1:8">
      <c r="A72" s="6">
        <v>71</v>
      </c>
      <c r="B72" s="6" t="s">
        <v>72</v>
      </c>
      <c r="C72" s="6" t="s">
        <v>830</v>
      </c>
      <c r="D72" s="6" t="s">
        <v>831</v>
      </c>
      <c r="E72" s="6" t="s">
        <v>832</v>
      </c>
      <c r="F72" s="6" t="s">
        <v>657</v>
      </c>
      <c r="G72" s="6" t="s">
        <v>269</v>
      </c>
      <c r="H72" s="6" t="s">
        <v>254</v>
      </c>
    </row>
    <row r="73" spans="1:8">
      <c r="A73" s="6">
        <v>72</v>
      </c>
      <c r="B73" s="6" t="s">
        <v>72</v>
      </c>
      <c r="C73" s="6" t="s">
        <v>842</v>
      </c>
      <c r="D73" s="6" t="s">
        <v>843</v>
      </c>
      <c r="E73" s="6" t="s">
        <v>844</v>
      </c>
      <c r="F73" s="6" t="s">
        <v>845</v>
      </c>
      <c r="G73" s="6" t="s">
        <v>269</v>
      </c>
      <c r="H73" s="6" t="s">
        <v>254</v>
      </c>
    </row>
    <row r="74" spans="1:8">
      <c r="A74" s="6">
        <v>73</v>
      </c>
      <c r="B74" s="6" t="s">
        <v>72</v>
      </c>
      <c r="C74" s="6" t="s">
        <v>847</v>
      </c>
      <c r="D74" s="6" t="s">
        <v>848</v>
      </c>
      <c r="E74" s="6" t="s">
        <v>849</v>
      </c>
      <c r="F74" s="6" t="s">
        <v>612</v>
      </c>
      <c r="G74" s="6" t="s">
        <v>269</v>
      </c>
      <c r="H74" s="6" t="s">
        <v>254</v>
      </c>
    </row>
    <row r="75" spans="1:8">
      <c r="A75" s="6">
        <v>74</v>
      </c>
      <c r="B75" s="6" t="s">
        <v>72</v>
      </c>
      <c r="C75" s="6" t="s">
        <v>836</v>
      </c>
      <c r="D75" s="6" t="s">
        <v>837</v>
      </c>
      <c r="E75" s="6" t="s">
        <v>838</v>
      </c>
      <c r="F75" s="6" t="s">
        <v>683</v>
      </c>
      <c r="G75" s="6" t="s">
        <v>269</v>
      </c>
      <c r="H75" s="6" t="s">
        <v>254</v>
      </c>
    </row>
    <row r="76" spans="1:8">
      <c r="A76" s="6">
        <v>75</v>
      </c>
      <c r="B76" s="6" t="s">
        <v>72</v>
      </c>
      <c r="C76" s="6" t="s">
        <v>850</v>
      </c>
      <c r="D76" s="6" t="s">
        <v>851</v>
      </c>
      <c r="E76" s="6" t="s">
        <v>852</v>
      </c>
      <c r="F76" s="6" t="s">
        <v>785</v>
      </c>
      <c r="G76" s="6" t="s">
        <v>269</v>
      </c>
      <c r="H76" s="6" t="s">
        <v>254</v>
      </c>
    </row>
    <row r="77" spans="1:8">
      <c r="A77" s="6">
        <v>76</v>
      </c>
      <c r="B77" s="6" t="s">
        <v>72</v>
      </c>
      <c r="C77" s="6" t="s">
        <v>853</v>
      </c>
      <c r="D77" s="6" t="s">
        <v>854</v>
      </c>
      <c r="E77" s="6" t="s">
        <v>855</v>
      </c>
      <c r="F77" s="6" t="s">
        <v>856</v>
      </c>
      <c r="G77" s="6" t="s">
        <v>269</v>
      </c>
      <c r="H77" s="6" t="s">
        <v>254</v>
      </c>
    </row>
    <row r="78" spans="1:8">
      <c r="A78" s="6">
        <v>77</v>
      </c>
      <c r="B78" s="6" t="s">
        <v>72</v>
      </c>
      <c r="C78" s="6" t="s">
        <v>2403</v>
      </c>
      <c r="D78" s="6" t="s">
        <v>2404</v>
      </c>
      <c r="E78" s="6" t="s">
        <v>2405</v>
      </c>
      <c r="F78" s="6" t="s">
        <v>2406</v>
      </c>
      <c r="G78" s="6" t="s">
        <v>271</v>
      </c>
      <c r="H78" s="6" t="s">
        <v>254</v>
      </c>
    </row>
    <row r="79" spans="1:8">
      <c r="A79" s="6">
        <v>78</v>
      </c>
      <c r="B79" s="6" t="s">
        <v>72</v>
      </c>
      <c r="C79" s="6" t="s">
        <v>857</v>
      </c>
      <c r="D79" s="6" t="s">
        <v>858</v>
      </c>
      <c r="E79" s="6" t="s">
        <v>859</v>
      </c>
      <c r="F79" s="6" t="s">
        <v>683</v>
      </c>
      <c r="G79" s="6" t="s">
        <v>269</v>
      </c>
      <c r="H79" s="6" t="s">
        <v>254</v>
      </c>
    </row>
    <row r="80" spans="1:8">
      <c r="A80" s="6">
        <v>79</v>
      </c>
      <c r="B80" s="6" t="s">
        <v>72</v>
      </c>
      <c r="C80" s="6" t="s">
        <v>814</v>
      </c>
      <c r="D80" s="6" t="s">
        <v>815</v>
      </c>
      <c r="E80" s="6" t="s">
        <v>816</v>
      </c>
      <c r="F80" s="6" t="s">
        <v>756</v>
      </c>
      <c r="G80" s="6" t="s">
        <v>269</v>
      </c>
      <c r="H80" s="6" t="s">
        <v>254</v>
      </c>
    </row>
    <row r="81" spans="1:8">
      <c r="A81" s="6">
        <v>80</v>
      </c>
      <c r="B81" s="6" t="s">
        <v>72</v>
      </c>
      <c r="C81" s="6" t="s">
        <v>863</v>
      </c>
      <c r="D81" s="6" t="s">
        <v>864</v>
      </c>
      <c r="E81" s="6" t="s">
        <v>865</v>
      </c>
      <c r="F81" s="6" t="s">
        <v>866</v>
      </c>
      <c r="G81" s="6" t="s">
        <v>269</v>
      </c>
      <c r="H81" s="6" t="s">
        <v>254</v>
      </c>
    </row>
    <row r="82" spans="1:8">
      <c r="A82" s="6">
        <v>81</v>
      </c>
      <c r="B82" s="6" t="s">
        <v>72</v>
      </c>
      <c r="C82" s="6" t="s">
        <v>860</v>
      </c>
      <c r="D82" s="6" t="s">
        <v>861</v>
      </c>
      <c r="E82" s="6" t="s">
        <v>862</v>
      </c>
      <c r="F82" s="6" t="s">
        <v>729</v>
      </c>
      <c r="G82" s="6" t="s">
        <v>269</v>
      </c>
      <c r="H82" s="6" t="s">
        <v>254</v>
      </c>
    </row>
    <row r="83" spans="1:8">
      <c r="A83" s="6">
        <v>82</v>
      </c>
      <c r="B83" s="6" t="s">
        <v>72</v>
      </c>
      <c r="C83" s="6" t="s">
        <v>873</v>
      </c>
      <c r="D83" s="6" t="s">
        <v>874</v>
      </c>
      <c r="E83" s="6" t="s">
        <v>875</v>
      </c>
      <c r="F83" s="6" t="s">
        <v>656</v>
      </c>
      <c r="G83" s="6" t="s">
        <v>269</v>
      </c>
      <c r="H83" s="6" t="s">
        <v>254</v>
      </c>
    </row>
    <row r="84" spans="1:8">
      <c r="A84" s="6">
        <v>83</v>
      </c>
      <c r="B84" s="6" t="s">
        <v>72</v>
      </c>
      <c r="C84" s="6" t="s">
        <v>876</v>
      </c>
      <c r="D84" s="6" t="s">
        <v>877</v>
      </c>
      <c r="E84" s="6" t="s">
        <v>878</v>
      </c>
      <c r="F84" s="6" t="s">
        <v>879</v>
      </c>
      <c r="G84" s="6" t="s">
        <v>269</v>
      </c>
      <c r="H84" s="6" t="s">
        <v>254</v>
      </c>
    </row>
    <row r="85" spans="1:8">
      <c r="A85" s="6">
        <v>84</v>
      </c>
      <c r="B85" s="6" t="s">
        <v>72</v>
      </c>
      <c r="C85" s="6" t="s">
        <v>867</v>
      </c>
      <c r="D85" s="6" t="s">
        <v>868</v>
      </c>
      <c r="E85" s="6" t="s">
        <v>869</v>
      </c>
      <c r="F85" s="6" t="s">
        <v>631</v>
      </c>
      <c r="G85" s="6" t="s">
        <v>267</v>
      </c>
      <c r="H85" s="6" t="s">
        <v>254</v>
      </c>
    </row>
    <row r="86" spans="1:8">
      <c r="A86" s="6">
        <v>85</v>
      </c>
      <c r="B86" s="6" t="s">
        <v>72</v>
      </c>
      <c r="C86" s="6" t="s">
        <v>870</v>
      </c>
      <c r="D86" s="6" t="s">
        <v>871</v>
      </c>
      <c r="E86" s="6" t="s">
        <v>872</v>
      </c>
      <c r="F86" s="6" t="s">
        <v>785</v>
      </c>
      <c r="G86" s="6" t="s">
        <v>272</v>
      </c>
      <c r="H86" s="6" t="s">
        <v>254</v>
      </c>
    </row>
    <row r="87" spans="1:8">
      <c r="A87" s="6">
        <v>86</v>
      </c>
      <c r="B87" s="6" t="s">
        <v>72</v>
      </c>
      <c r="C87" s="6" t="s">
        <v>880</v>
      </c>
      <c r="D87" s="6" t="s">
        <v>881</v>
      </c>
      <c r="E87" s="6" t="s">
        <v>882</v>
      </c>
      <c r="F87" s="6" t="s">
        <v>657</v>
      </c>
      <c r="G87" s="6" t="s">
        <v>269</v>
      </c>
      <c r="H87" s="6" t="s">
        <v>254</v>
      </c>
    </row>
    <row r="88" spans="1:8">
      <c r="A88" s="6">
        <v>87</v>
      </c>
      <c r="B88" s="6" t="s">
        <v>72</v>
      </c>
      <c r="C88" s="6" t="s">
        <v>883</v>
      </c>
      <c r="D88" s="6" t="s">
        <v>884</v>
      </c>
      <c r="E88" s="6" t="s">
        <v>885</v>
      </c>
      <c r="F88" s="6" t="s">
        <v>886</v>
      </c>
      <c r="G88" s="6" t="s">
        <v>267</v>
      </c>
      <c r="H88" s="6" t="s">
        <v>254</v>
      </c>
    </row>
    <row r="89" spans="1:8">
      <c r="A89" s="6">
        <v>88</v>
      </c>
      <c r="B89" s="6" t="s">
        <v>72</v>
      </c>
      <c r="C89" s="6" t="s">
        <v>888</v>
      </c>
      <c r="D89" s="6" t="s">
        <v>889</v>
      </c>
      <c r="E89" s="6" t="s">
        <v>890</v>
      </c>
      <c r="F89" s="6" t="s">
        <v>891</v>
      </c>
      <c r="G89" s="6" t="s">
        <v>268</v>
      </c>
      <c r="H89" s="6" t="s">
        <v>254</v>
      </c>
    </row>
    <row r="90" spans="1:8">
      <c r="A90" s="6">
        <v>89</v>
      </c>
      <c r="B90" s="6" t="s">
        <v>72</v>
      </c>
      <c r="C90" s="6" t="s">
        <v>842</v>
      </c>
      <c r="D90" s="6" t="s">
        <v>843</v>
      </c>
      <c r="E90" s="6" t="s">
        <v>844</v>
      </c>
      <c r="F90" s="6" t="s">
        <v>845</v>
      </c>
      <c r="G90" s="6" t="s">
        <v>268</v>
      </c>
      <c r="H90" s="6" t="s">
        <v>254</v>
      </c>
    </row>
    <row r="91" spans="1:8">
      <c r="A91" s="6">
        <v>90</v>
      </c>
      <c r="B91" s="6" t="s">
        <v>72</v>
      </c>
      <c r="C91" s="6" t="s">
        <v>863</v>
      </c>
      <c r="D91" s="6" t="s">
        <v>864</v>
      </c>
      <c r="E91" s="6" t="s">
        <v>865</v>
      </c>
      <c r="F91" s="6" t="s">
        <v>866</v>
      </c>
      <c r="G91" s="6" t="s">
        <v>268</v>
      </c>
      <c r="H91" s="6" t="s">
        <v>254</v>
      </c>
    </row>
    <row r="92" spans="1:8">
      <c r="A92" s="6">
        <v>91</v>
      </c>
      <c r="B92" s="6" t="s">
        <v>72</v>
      </c>
      <c r="C92" s="6" t="s">
        <v>892</v>
      </c>
      <c r="D92" s="6" t="s">
        <v>893</v>
      </c>
      <c r="E92" s="6" t="s">
        <v>762</v>
      </c>
      <c r="F92" s="6" t="s">
        <v>894</v>
      </c>
      <c r="G92" s="6" t="s">
        <v>266</v>
      </c>
      <c r="H92" s="6" t="s">
        <v>254</v>
      </c>
    </row>
    <row r="93" spans="1:8">
      <c r="A93" s="6">
        <v>92</v>
      </c>
      <c r="B93" s="6" t="s">
        <v>72</v>
      </c>
      <c r="C93" s="6" t="s">
        <v>908</v>
      </c>
      <c r="D93" s="6" t="s">
        <v>909</v>
      </c>
      <c r="E93" s="6" t="s">
        <v>910</v>
      </c>
      <c r="F93" s="6" t="s">
        <v>611</v>
      </c>
      <c r="G93" s="6" t="s">
        <v>269</v>
      </c>
      <c r="H93" s="6" t="s">
        <v>254</v>
      </c>
    </row>
    <row r="94" spans="1:8">
      <c r="A94" s="6">
        <v>93</v>
      </c>
      <c r="B94" s="6" t="s">
        <v>72</v>
      </c>
      <c r="C94" s="6" t="s">
        <v>895</v>
      </c>
      <c r="D94" s="6" t="s">
        <v>896</v>
      </c>
      <c r="E94" s="6" t="s">
        <v>897</v>
      </c>
      <c r="F94" s="6" t="s">
        <v>687</v>
      </c>
      <c r="G94" s="6" t="s">
        <v>269</v>
      </c>
      <c r="H94" s="6" t="s">
        <v>254</v>
      </c>
    </row>
    <row r="95" spans="1:8">
      <c r="A95" s="6">
        <v>94</v>
      </c>
      <c r="B95" s="6" t="s">
        <v>72</v>
      </c>
      <c r="C95" s="6" t="s">
        <v>898</v>
      </c>
      <c r="D95" s="6" t="s">
        <v>899</v>
      </c>
      <c r="E95" s="6" t="s">
        <v>900</v>
      </c>
      <c r="F95" s="6" t="s">
        <v>627</v>
      </c>
      <c r="G95" s="6" t="s">
        <v>269</v>
      </c>
      <c r="H95" s="6" t="s">
        <v>254</v>
      </c>
    </row>
    <row r="96" spans="1:8">
      <c r="A96" s="6">
        <v>95</v>
      </c>
      <c r="B96" s="6" t="s">
        <v>72</v>
      </c>
      <c r="C96" s="6" t="s">
        <v>911</v>
      </c>
      <c r="D96" s="6" t="s">
        <v>912</v>
      </c>
      <c r="E96" s="6" t="s">
        <v>549</v>
      </c>
      <c r="F96" s="6" t="s">
        <v>913</v>
      </c>
      <c r="G96" s="6" t="s">
        <v>269</v>
      </c>
      <c r="H96" s="6" t="s">
        <v>254</v>
      </c>
    </row>
    <row r="97" spans="1:8">
      <c r="A97" s="6">
        <v>96</v>
      </c>
      <c r="B97" s="6" t="s">
        <v>72</v>
      </c>
      <c r="C97" s="6" t="s">
        <v>799</v>
      </c>
      <c r="D97" s="6" t="s">
        <v>800</v>
      </c>
      <c r="E97" s="6" t="s">
        <v>801</v>
      </c>
      <c r="F97" s="6" t="s">
        <v>638</v>
      </c>
      <c r="G97" s="6" t="s">
        <v>269</v>
      </c>
      <c r="H97" s="6" t="s">
        <v>254</v>
      </c>
    </row>
    <row r="98" spans="1:8">
      <c r="A98" s="6">
        <v>97</v>
      </c>
      <c r="B98" s="6" t="s">
        <v>72</v>
      </c>
      <c r="C98" s="6" t="s">
        <v>901</v>
      </c>
      <c r="D98" s="6" t="s">
        <v>902</v>
      </c>
      <c r="E98" s="6" t="s">
        <v>903</v>
      </c>
      <c r="F98" s="6" t="s">
        <v>638</v>
      </c>
      <c r="G98" s="6" t="s">
        <v>269</v>
      </c>
      <c r="H98" s="6" t="s">
        <v>254</v>
      </c>
    </row>
    <row r="99" spans="1:8">
      <c r="A99" s="6">
        <v>98</v>
      </c>
      <c r="B99" s="6" t="s">
        <v>72</v>
      </c>
      <c r="C99" s="6" t="s">
        <v>914</v>
      </c>
      <c r="D99" s="6" t="s">
        <v>915</v>
      </c>
      <c r="E99" s="6" t="s">
        <v>916</v>
      </c>
      <c r="F99" s="6" t="s">
        <v>611</v>
      </c>
      <c r="G99" s="6" t="s">
        <v>269</v>
      </c>
      <c r="H99" s="6" t="s">
        <v>254</v>
      </c>
    </row>
    <row r="100" spans="1:8">
      <c r="A100" s="6">
        <v>99</v>
      </c>
      <c r="B100" s="6" t="s">
        <v>72</v>
      </c>
      <c r="C100" s="6" t="s">
        <v>920</v>
      </c>
      <c r="D100" s="6" t="s">
        <v>921</v>
      </c>
      <c r="E100" s="6" t="s">
        <v>922</v>
      </c>
      <c r="F100" s="6" t="s">
        <v>638</v>
      </c>
      <c r="G100" s="6" t="s">
        <v>267</v>
      </c>
      <c r="H100" s="6" t="s">
        <v>254</v>
      </c>
    </row>
    <row r="101" spans="1:8">
      <c r="A101" s="6">
        <v>100</v>
      </c>
      <c r="B101" s="6" t="s">
        <v>72</v>
      </c>
      <c r="C101" s="6" t="s">
        <v>917</v>
      </c>
      <c r="D101" s="6" t="s">
        <v>918</v>
      </c>
      <c r="E101" s="6" t="s">
        <v>919</v>
      </c>
      <c r="F101" s="6" t="s">
        <v>626</v>
      </c>
      <c r="G101" s="6" t="s">
        <v>272</v>
      </c>
      <c r="H101" s="6" t="s">
        <v>254</v>
      </c>
    </row>
    <row r="102" spans="1:8">
      <c r="A102" s="6">
        <v>101</v>
      </c>
      <c r="B102" s="6" t="s">
        <v>72</v>
      </c>
      <c r="C102" s="6" t="s">
        <v>923</v>
      </c>
      <c r="D102" s="6" t="s">
        <v>924</v>
      </c>
      <c r="E102" s="6" t="s">
        <v>925</v>
      </c>
      <c r="F102" s="6" t="s">
        <v>846</v>
      </c>
      <c r="G102" s="6" t="s">
        <v>269</v>
      </c>
      <c r="H102" s="6" t="s">
        <v>254</v>
      </c>
    </row>
    <row r="103" spans="1:8">
      <c r="A103" s="6">
        <v>102</v>
      </c>
      <c r="B103" s="6" t="s">
        <v>72</v>
      </c>
      <c r="C103" s="6" t="s">
        <v>926</v>
      </c>
      <c r="D103" s="6" t="s">
        <v>927</v>
      </c>
      <c r="E103" s="6" t="s">
        <v>928</v>
      </c>
      <c r="F103" s="6" t="s">
        <v>725</v>
      </c>
      <c r="G103" s="6" t="s">
        <v>268</v>
      </c>
      <c r="H103" s="6" t="s">
        <v>254</v>
      </c>
    </row>
    <row r="104" spans="1:8">
      <c r="A104" s="6">
        <v>103</v>
      </c>
      <c r="B104" s="6" t="s">
        <v>72</v>
      </c>
      <c r="C104" s="6" t="s">
        <v>904</v>
      </c>
      <c r="D104" s="6" t="s">
        <v>905</v>
      </c>
      <c r="E104" s="6" t="s">
        <v>906</v>
      </c>
      <c r="F104" s="6" t="s">
        <v>907</v>
      </c>
      <c r="G104" s="6" t="s">
        <v>269</v>
      </c>
      <c r="H104" s="6" t="s">
        <v>254</v>
      </c>
    </row>
    <row r="105" spans="1:8">
      <c r="A105" s="6">
        <v>104</v>
      </c>
      <c r="B105" s="6" t="s">
        <v>72</v>
      </c>
      <c r="C105" s="6" t="s">
        <v>936</v>
      </c>
      <c r="D105" s="6" t="s">
        <v>937</v>
      </c>
      <c r="E105" s="6" t="s">
        <v>938</v>
      </c>
      <c r="F105" s="6" t="s">
        <v>929</v>
      </c>
      <c r="G105" s="6" t="s">
        <v>269</v>
      </c>
      <c r="H105" s="6" t="s">
        <v>254</v>
      </c>
    </row>
    <row r="106" spans="1:8">
      <c r="A106" s="6">
        <v>105</v>
      </c>
      <c r="B106" s="6" t="s">
        <v>72</v>
      </c>
      <c r="C106" s="6" t="s">
        <v>930</v>
      </c>
      <c r="D106" s="6" t="s">
        <v>931</v>
      </c>
      <c r="E106" s="6" t="s">
        <v>932</v>
      </c>
      <c r="F106" s="6" t="s">
        <v>665</v>
      </c>
      <c r="G106" s="6" t="s">
        <v>269</v>
      </c>
      <c r="H106" s="6" t="s">
        <v>254</v>
      </c>
    </row>
    <row r="107" spans="1:8">
      <c r="A107" s="6">
        <v>106</v>
      </c>
      <c r="B107" s="6" t="s">
        <v>72</v>
      </c>
      <c r="C107" s="6" t="s">
        <v>933</v>
      </c>
      <c r="D107" s="6" t="s">
        <v>934</v>
      </c>
      <c r="E107" s="6" t="s">
        <v>935</v>
      </c>
      <c r="F107" s="6" t="s">
        <v>627</v>
      </c>
      <c r="G107" s="6" t="s">
        <v>266</v>
      </c>
      <c r="H107" s="6" t="s">
        <v>254</v>
      </c>
    </row>
    <row r="108" spans="1:8">
      <c r="A108" s="6">
        <v>107</v>
      </c>
      <c r="B108" s="6" t="s">
        <v>72</v>
      </c>
      <c r="C108" s="6" t="s">
        <v>951</v>
      </c>
      <c r="D108" s="6" t="s">
        <v>952</v>
      </c>
      <c r="E108" s="6" t="s">
        <v>953</v>
      </c>
      <c r="F108" s="6" t="s">
        <v>887</v>
      </c>
      <c r="G108" s="6" t="s">
        <v>272</v>
      </c>
      <c r="H108" s="6" t="s">
        <v>254</v>
      </c>
    </row>
    <row r="109" spans="1:8">
      <c r="A109" s="6">
        <v>108</v>
      </c>
      <c r="B109" s="6" t="s">
        <v>72</v>
      </c>
      <c r="C109" s="6" t="s">
        <v>939</v>
      </c>
      <c r="D109" s="6" t="s">
        <v>940</v>
      </c>
      <c r="E109" s="6" t="s">
        <v>941</v>
      </c>
      <c r="F109" s="6" t="s">
        <v>611</v>
      </c>
      <c r="G109" s="6" t="s">
        <v>269</v>
      </c>
      <c r="H109" s="6" t="s">
        <v>254</v>
      </c>
    </row>
    <row r="110" spans="1:8">
      <c r="A110" s="6">
        <v>109</v>
      </c>
      <c r="B110" s="6" t="s">
        <v>72</v>
      </c>
      <c r="C110" s="6" t="s">
        <v>954</v>
      </c>
      <c r="D110" s="6" t="s">
        <v>955</v>
      </c>
      <c r="E110" s="6" t="s">
        <v>956</v>
      </c>
      <c r="F110" s="6" t="s">
        <v>642</v>
      </c>
      <c r="G110" s="6" t="s">
        <v>269</v>
      </c>
      <c r="H110" s="6" t="s">
        <v>254</v>
      </c>
    </row>
    <row r="111" spans="1:8">
      <c r="A111" s="6">
        <v>110</v>
      </c>
      <c r="B111" s="6" t="s">
        <v>72</v>
      </c>
      <c r="C111" s="6" t="s">
        <v>945</v>
      </c>
      <c r="D111" s="6" t="s">
        <v>946</v>
      </c>
      <c r="E111" s="6" t="s">
        <v>947</v>
      </c>
      <c r="F111" s="6" t="s">
        <v>797</v>
      </c>
      <c r="G111" s="6" t="s">
        <v>266</v>
      </c>
      <c r="H111" s="6" t="s">
        <v>254</v>
      </c>
    </row>
    <row r="112" spans="1:8">
      <c r="A112" s="6">
        <v>111</v>
      </c>
      <c r="B112" s="6" t="s">
        <v>72</v>
      </c>
      <c r="C112" s="6" t="s">
        <v>942</v>
      </c>
      <c r="D112" s="6" t="s">
        <v>943</v>
      </c>
      <c r="E112" s="6" t="s">
        <v>944</v>
      </c>
      <c r="F112" s="6" t="s">
        <v>642</v>
      </c>
      <c r="G112" s="6" t="s">
        <v>267</v>
      </c>
      <c r="H112" s="6" t="s">
        <v>254</v>
      </c>
    </row>
    <row r="113" spans="1:8">
      <c r="A113" s="6">
        <v>112</v>
      </c>
      <c r="B113" s="6" t="s">
        <v>72</v>
      </c>
      <c r="C113" s="6" t="s">
        <v>948</v>
      </c>
      <c r="D113" s="6" t="s">
        <v>949</v>
      </c>
      <c r="E113" s="6" t="s">
        <v>950</v>
      </c>
      <c r="F113" s="6" t="s">
        <v>679</v>
      </c>
      <c r="G113" s="6" t="s">
        <v>269</v>
      </c>
      <c r="H113" s="6" t="s">
        <v>254</v>
      </c>
    </row>
    <row r="114" spans="1:8">
      <c r="A114" s="6">
        <v>113</v>
      </c>
      <c r="B114" s="6" t="s">
        <v>72</v>
      </c>
      <c r="C114" s="6" t="s">
        <v>957</v>
      </c>
      <c r="D114" s="6" t="s">
        <v>958</v>
      </c>
      <c r="E114" s="6" t="s">
        <v>959</v>
      </c>
      <c r="F114" s="6" t="s">
        <v>611</v>
      </c>
      <c r="G114" s="6" t="s">
        <v>267</v>
      </c>
      <c r="H114" s="6" t="s">
        <v>254</v>
      </c>
    </row>
    <row r="115" spans="1:8">
      <c r="A115" s="6">
        <v>114</v>
      </c>
      <c r="B115" s="6" t="s">
        <v>72</v>
      </c>
      <c r="C115" s="6" t="s">
        <v>960</v>
      </c>
      <c r="D115" s="6" t="s">
        <v>961</v>
      </c>
      <c r="E115" s="6" t="s">
        <v>962</v>
      </c>
      <c r="F115" s="6" t="s">
        <v>619</v>
      </c>
      <c r="G115" s="6" t="s">
        <v>269</v>
      </c>
      <c r="H115" s="6" t="s">
        <v>254</v>
      </c>
    </row>
    <row r="116" spans="1:8">
      <c r="A116" s="6">
        <v>115</v>
      </c>
      <c r="B116" s="6" t="s">
        <v>72</v>
      </c>
      <c r="C116" s="6" t="s">
        <v>967</v>
      </c>
      <c r="D116" s="6" t="s">
        <v>968</v>
      </c>
      <c r="E116" s="6" t="s">
        <v>969</v>
      </c>
      <c r="F116" s="6" t="s">
        <v>638</v>
      </c>
      <c r="G116" s="6" t="s">
        <v>271</v>
      </c>
      <c r="H116" s="6" t="s">
        <v>254</v>
      </c>
    </row>
    <row r="117" spans="1:8">
      <c r="A117" s="6">
        <v>116</v>
      </c>
      <c r="B117" s="6" t="s">
        <v>72</v>
      </c>
      <c r="C117" s="6" t="s">
        <v>970</v>
      </c>
      <c r="D117" s="6" t="s">
        <v>971</v>
      </c>
      <c r="E117" s="6" t="s">
        <v>972</v>
      </c>
      <c r="F117" s="6" t="s">
        <v>611</v>
      </c>
      <c r="G117" s="6" t="s">
        <v>269</v>
      </c>
      <c r="H117" s="6" t="s">
        <v>254</v>
      </c>
    </row>
    <row r="118" spans="1:8">
      <c r="A118" s="6">
        <v>117</v>
      </c>
      <c r="B118" s="6" t="s">
        <v>72</v>
      </c>
      <c r="C118" s="6" t="s">
        <v>973</v>
      </c>
      <c r="D118" s="6" t="s">
        <v>974</v>
      </c>
      <c r="E118" s="6" t="s">
        <v>975</v>
      </c>
      <c r="F118" s="6" t="s">
        <v>813</v>
      </c>
      <c r="G118" s="6" t="s">
        <v>269</v>
      </c>
      <c r="H118" s="6" t="s">
        <v>254</v>
      </c>
    </row>
    <row r="119" spans="1:8">
      <c r="A119" s="6">
        <v>118</v>
      </c>
      <c r="B119" s="6" t="s">
        <v>72</v>
      </c>
      <c r="C119" s="6" t="s">
        <v>963</v>
      </c>
      <c r="D119" s="6" t="s">
        <v>964</v>
      </c>
      <c r="E119" s="6" t="s">
        <v>965</v>
      </c>
      <c r="F119" s="6" t="s">
        <v>966</v>
      </c>
      <c r="G119" s="6" t="s">
        <v>269</v>
      </c>
      <c r="H119" s="6" t="s">
        <v>254</v>
      </c>
    </row>
    <row r="120" spans="1:8">
      <c r="A120" s="6">
        <v>119</v>
      </c>
      <c r="B120" s="6" t="s">
        <v>72</v>
      </c>
      <c r="C120" s="6" t="s">
        <v>976</v>
      </c>
      <c r="D120" s="6" t="s">
        <v>977</v>
      </c>
      <c r="E120" s="6" t="s">
        <v>978</v>
      </c>
      <c r="F120" s="6" t="s">
        <v>820</v>
      </c>
      <c r="G120" s="6" t="s">
        <v>269</v>
      </c>
      <c r="H120" s="6" t="s">
        <v>254</v>
      </c>
    </row>
    <row r="121" spans="1:8">
      <c r="A121" s="6">
        <v>120</v>
      </c>
      <c r="B121" s="6" t="s">
        <v>72</v>
      </c>
      <c r="C121" s="6" t="s">
        <v>979</v>
      </c>
      <c r="D121" s="6" t="s">
        <v>980</v>
      </c>
      <c r="E121" s="6" t="s">
        <v>981</v>
      </c>
      <c r="F121" s="6" t="s">
        <v>661</v>
      </c>
      <c r="G121" s="6" t="s">
        <v>266</v>
      </c>
      <c r="H121" s="6" t="s">
        <v>254</v>
      </c>
    </row>
    <row r="122" spans="1:8">
      <c r="A122" s="6">
        <v>121</v>
      </c>
      <c r="B122" s="6" t="s">
        <v>72</v>
      </c>
      <c r="C122" s="6" t="s">
        <v>982</v>
      </c>
      <c r="D122" s="6" t="s">
        <v>983</v>
      </c>
      <c r="E122" s="6" t="s">
        <v>984</v>
      </c>
      <c r="F122" s="6" t="s">
        <v>626</v>
      </c>
      <c r="G122" s="6" t="s">
        <v>269</v>
      </c>
      <c r="H122" s="6" t="s">
        <v>254</v>
      </c>
    </row>
    <row r="123" spans="1:8">
      <c r="A123" s="6">
        <v>122</v>
      </c>
      <c r="B123" s="6" t="s">
        <v>72</v>
      </c>
      <c r="C123" s="6" t="s">
        <v>985</v>
      </c>
      <c r="D123" s="6" t="s">
        <v>986</v>
      </c>
      <c r="E123" s="6" t="s">
        <v>987</v>
      </c>
      <c r="F123" s="6" t="s">
        <v>619</v>
      </c>
      <c r="G123" s="6" t="s">
        <v>269</v>
      </c>
      <c r="H123" s="6" t="s">
        <v>254</v>
      </c>
    </row>
    <row r="124" spans="1:8">
      <c r="A124" s="6">
        <v>123</v>
      </c>
      <c r="B124" s="6" t="s">
        <v>72</v>
      </c>
      <c r="C124" s="6" t="s">
        <v>988</v>
      </c>
      <c r="D124" s="6" t="s">
        <v>989</v>
      </c>
      <c r="E124" s="6" t="s">
        <v>990</v>
      </c>
      <c r="F124" s="6" t="s">
        <v>677</v>
      </c>
      <c r="G124" s="6" t="s">
        <v>269</v>
      </c>
      <c r="H124" s="6" t="s">
        <v>254</v>
      </c>
    </row>
    <row r="125" spans="1:8">
      <c r="A125" s="6">
        <v>124</v>
      </c>
      <c r="B125" s="6" t="s">
        <v>72</v>
      </c>
      <c r="C125" s="6" t="s">
        <v>991</v>
      </c>
      <c r="D125" s="6" t="s">
        <v>992</v>
      </c>
      <c r="E125" s="6" t="s">
        <v>993</v>
      </c>
      <c r="F125" s="6" t="s">
        <v>793</v>
      </c>
      <c r="G125" s="6" t="s">
        <v>269</v>
      </c>
      <c r="H125" s="6" t="s">
        <v>254</v>
      </c>
    </row>
    <row r="126" spans="1:8">
      <c r="A126" s="6">
        <v>125</v>
      </c>
      <c r="B126" s="6" t="s">
        <v>72</v>
      </c>
      <c r="C126" s="6" t="s">
        <v>997</v>
      </c>
      <c r="D126" s="6" t="s">
        <v>998</v>
      </c>
      <c r="E126" s="6" t="s">
        <v>999</v>
      </c>
      <c r="F126" s="6" t="s">
        <v>886</v>
      </c>
      <c r="G126" s="6" t="s">
        <v>268</v>
      </c>
      <c r="H126" s="6" t="s">
        <v>254</v>
      </c>
    </row>
    <row r="127" spans="1:8">
      <c r="A127" s="6">
        <v>126</v>
      </c>
      <c r="B127" s="6" t="s">
        <v>72</v>
      </c>
      <c r="C127" s="6" t="s">
        <v>994</v>
      </c>
      <c r="D127" s="6" t="s">
        <v>995</v>
      </c>
      <c r="E127" s="6" t="s">
        <v>996</v>
      </c>
      <c r="F127" s="6" t="s">
        <v>677</v>
      </c>
      <c r="G127" s="6" t="s">
        <v>269</v>
      </c>
      <c r="H127" s="6" t="s">
        <v>254</v>
      </c>
    </row>
    <row r="128" spans="1:8">
      <c r="A128" s="6">
        <v>127</v>
      </c>
      <c r="B128" s="6" t="s">
        <v>72</v>
      </c>
      <c r="C128" s="6" t="s">
        <v>1000</v>
      </c>
      <c r="D128" s="6" t="s">
        <v>1001</v>
      </c>
      <c r="E128" s="6" t="s">
        <v>1002</v>
      </c>
      <c r="F128" s="6" t="s">
        <v>1003</v>
      </c>
      <c r="G128" s="6" t="s">
        <v>272</v>
      </c>
      <c r="H128" s="6" t="s">
        <v>254</v>
      </c>
    </row>
    <row r="129" spans="1:8">
      <c r="A129" s="6">
        <v>128</v>
      </c>
      <c r="B129" s="6" t="s">
        <v>72</v>
      </c>
      <c r="C129" s="6" t="s">
        <v>753</v>
      </c>
      <c r="D129" s="6" t="s">
        <v>754</v>
      </c>
      <c r="E129" s="6" t="s">
        <v>755</v>
      </c>
      <c r="F129" s="6" t="s">
        <v>756</v>
      </c>
      <c r="G129" s="6" t="s">
        <v>268</v>
      </c>
      <c r="H129" s="6" t="s">
        <v>254</v>
      </c>
    </row>
    <row r="130" spans="1:8">
      <c r="A130" s="6">
        <v>129</v>
      </c>
      <c r="B130" s="6" t="s">
        <v>72</v>
      </c>
      <c r="C130" s="6" t="s">
        <v>722</v>
      </c>
      <c r="D130" s="6" t="s">
        <v>723</v>
      </c>
      <c r="E130" s="6" t="s">
        <v>724</v>
      </c>
      <c r="F130" s="6" t="s">
        <v>725</v>
      </c>
      <c r="G130" s="6" t="s">
        <v>266</v>
      </c>
      <c r="H130" s="6" t="s">
        <v>254</v>
      </c>
    </row>
    <row r="131" spans="1:8">
      <c r="A131" s="6">
        <v>130</v>
      </c>
      <c r="B131" s="6" t="s">
        <v>72</v>
      </c>
      <c r="C131" s="6" t="s">
        <v>1004</v>
      </c>
      <c r="D131" s="6" t="s">
        <v>1005</v>
      </c>
      <c r="E131" s="6" t="s">
        <v>1006</v>
      </c>
      <c r="F131" s="6" t="s">
        <v>619</v>
      </c>
      <c r="G131" s="6" t="s">
        <v>266</v>
      </c>
      <c r="H131" s="6" t="s">
        <v>254</v>
      </c>
    </row>
    <row r="132" spans="1:8">
      <c r="A132" s="6">
        <v>131</v>
      </c>
      <c r="B132" s="6" t="s">
        <v>72</v>
      </c>
      <c r="C132" s="6" t="s">
        <v>2407</v>
      </c>
      <c r="D132" s="6" t="s">
        <v>2408</v>
      </c>
      <c r="E132" s="6" t="s">
        <v>2409</v>
      </c>
      <c r="F132" s="6" t="s">
        <v>866</v>
      </c>
      <c r="G132" s="6" t="s">
        <v>269</v>
      </c>
      <c r="H132" s="6" t="s">
        <v>254</v>
      </c>
    </row>
    <row r="133" spans="1:8">
      <c r="A133" s="6">
        <v>132</v>
      </c>
      <c r="B133" s="6" t="s">
        <v>72</v>
      </c>
      <c r="C133" s="6" t="s">
        <v>1007</v>
      </c>
      <c r="D133" s="6" t="s">
        <v>1008</v>
      </c>
      <c r="E133" s="6" t="s">
        <v>1009</v>
      </c>
      <c r="F133" s="6" t="s">
        <v>656</v>
      </c>
      <c r="G133" s="6" t="s">
        <v>269</v>
      </c>
      <c r="H133" s="6" t="s">
        <v>254</v>
      </c>
    </row>
    <row r="134" spans="1:8">
      <c r="A134" s="6">
        <v>133</v>
      </c>
      <c r="B134" s="6" t="s">
        <v>72</v>
      </c>
      <c r="C134" s="6" t="s">
        <v>1013</v>
      </c>
      <c r="D134" s="6" t="s">
        <v>1014</v>
      </c>
      <c r="E134" s="6" t="s">
        <v>1015</v>
      </c>
      <c r="F134" s="6" t="s">
        <v>856</v>
      </c>
      <c r="G134" s="6" t="s">
        <v>269</v>
      </c>
      <c r="H134" s="6" t="s">
        <v>254</v>
      </c>
    </row>
    <row r="135" spans="1:8">
      <c r="A135" s="6">
        <v>134</v>
      </c>
      <c r="B135" s="6" t="s">
        <v>72</v>
      </c>
      <c r="C135" s="6" t="s">
        <v>1010</v>
      </c>
      <c r="D135" s="6" t="s">
        <v>1011</v>
      </c>
      <c r="E135" s="6" t="s">
        <v>1012</v>
      </c>
      <c r="F135" s="6" t="s">
        <v>725</v>
      </c>
      <c r="G135" s="6" t="s">
        <v>268</v>
      </c>
      <c r="H135" s="6" t="s">
        <v>254</v>
      </c>
    </row>
    <row r="136" spans="1:8">
      <c r="A136" s="6">
        <v>135</v>
      </c>
      <c r="B136" s="6" t="s">
        <v>72</v>
      </c>
      <c r="C136" s="6" t="s">
        <v>1025</v>
      </c>
      <c r="D136" s="6" t="s">
        <v>1026</v>
      </c>
      <c r="E136" s="6" t="s">
        <v>1027</v>
      </c>
      <c r="F136" s="6" t="s">
        <v>625</v>
      </c>
      <c r="G136" s="6" t="s">
        <v>269</v>
      </c>
      <c r="H136" s="6" t="s">
        <v>254</v>
      </c>
    </row>
    <row r="137" spans="1:8">
      <c r="A137" s="6">
        <v>136</v>
      </c>
      <c r="B137" s="6" t="s">
        <v>72</v>
      </c>
      <c r="C137" s="6" t="s">
        <v>1028</v>
      </c>
      <c r="D137" s="6" t="s">
        <v>1029</v>
      </c>
      <c r="E137" s="6" t="s">
        <v>1030</v>
      </c>
      <c r="F137" s="6" t="s">
        <v>607</v>
      </c>
      <c r="G137" s="6" t="s">
        <v>272</v>
      </c>
      <c r="H137" s="6" t="s">
        <v>254</v>
      </c>
    </row>
    <row r="138" spans="1:8">
      <c r="A138" s="6">
        <v>137</v>
      </c>
      <c r="B138" s="6" t="s">
        <v>72</v>
      </c>
      <c r="C138" s="6" t="s">
        <v>1016</v>
      </c>
      <c r="D138" s="6" t="s">
        <v>1017</v>
      </c>
      <c r="E138" s="6" t="s">
        <v>1018</v>
      </c>
      <c r="F138" s="6" t="s">
        <v>665</v>
      </c>
      <c r="G138" s="6" t="s">
        <v>269</v>
      </c>
      <c r="H138" s="6" t="s">
        <v>254</v>
      </c>
    </row>
    <row r="139" spans="1:8">
      <c r="A139" s="6">
        <v>138</v>
      </c>
      <c r="B139" s="6" t="s">
        <v>72</v>
      </c>
      <c r="C139" s="6" t="s">
        <v>1031</v>
      </c>
      <c r="D139" s="6" t="s">
        <v>1032</v>
      </c>
      <c r="E139" s="6" t="s">
        <v>1033</v>
      </c>
      <c r="F139" s="6" t="s">
        <v>683</v>
      </c>
      <c r="G139" s="6" t="s">
        <v>269</v>
      </c>
      <c r="H139" s="6" t="s">
        <v>254</v>
      </c>
    </row>
    <row r="140" spans="1:8">
      <c r="A140" s="6">
        <v>139</v>
      </c>
      <c r="B140" s="6" t="s">
        <v>72</v>
      </c>
      <c r="C140" s="6" t="s">
        <v>1019</v>
      </c>
      <c r="D140" s="6" t="s">
        <v>1020</v>
      </c>
      <c r="E140" s="6" t="s">
        <v>798</v>
      </c>
      <c r="F140" s="6" t="s">
        <v>1021</v>
      </c>
      <c r="G140" s="6" t="s">
        <v>269</v>
      </c>
      <c r="H140" s="6" t="s">
        <v>254</v>
      </c>
    </row>
    <row r="141" spans="1:8">
      <c r="A141" s="6">
        <v>140</v>
      </c>
      <c r="B141" s="6" t="s">
        <v>72</v>
      </c>
      <c r="C141" s="6" t="s">
        <v>1034</v>
      </c>
      <c r="D141" s="6" t="s">
        <v>1035</v>
      </c>
      <c r="E141" s="6" t="s">
        <v>1036</v>
      </c>
      <c r="F141" s="6" t="s">
        <v>846</v>
      </c>
      <c r="G141" s="6" t="s">
        <v>266</v>
      </c>
      <c r="H141" s="6" t="s">
        <v>254</v>
      </c>
    </row>
    <row r="142" spans="1:8">
      <c r="A142" s="6">
        <v>141</v>
      </c>
      <c r="B142" s="6" t="s">
        <v>72</v>
      </c>
      <c r="C142" s="6" t="s">
        <v>1022</v>
      </c>
      <c r="D142" s="6" t="s">
        <v>1023</v>
      </c>
      <c r="E142" s="6" t="s">
        <v>1024</v>
      </c>
      <c r="F142" s="6" t="s">
        <v>656</v>
      </c>
      <c r="G142" s="6" t="s">
        <v>269</v>
      </c>
      <c r="H142" s="6" t="s">
        <v>254</v>
      </c>
    </row>
    <row r="143" spans="1:8">
      <c r="A143" s="6">
        <v>142</v>
      </c>
      <c r="B143" s="6" t="s">
        <v>72</v>
      </c>
      <c r="C143" s="6" t="s">
        <v>1040</v>
      </c>
      <c r="D143" s="6" t="s">
        <v>1041</v>
      </c>
      <c r="E143" s="6" t="s">
        <v>1042</v>
      </c>
      <c r="F143" s="6" t="s">
        <v>785</v>
      </c>
      <c r="G143" s="6" t="s">
        <v>269</v>
      </c>
      <c r="H143" s="6" t="s">
        <v>254</v>
      </c>
    </row>
    <row r="144" spans="1:8">
      <c r="A144" s="6">
        <v>143</v>
      </c>
      <c r="B144" s="6" t="s">
        <v>72</v>
      </c>
      <c r="C144" s="6" t="s">
        <v>1037</v>
      </c>
      <c r="D144" s="6" t="s">
        <v>1038</v>
      </c>
      <c r="E144" s="6" t="s">
        <v>1039</v>
      </c>
      <c r="F144" s="6" t="s">
        <v>642</v>
      </c>
      <c r="G144" s="6" t="s">
        <v>267</v>
      </c>
      <c r="H144" s="6" t="s">
        <v>254</v>
      </c>
    </row>
    <row r="145" spans="1:8">
      <c r="A145" s="6">
        <v>144</v>
      </c>
      <c r="B145" s="6" t="s">
        <v>72</v>
      </c>
      <c r="C145" s="6" t="s">
        <v>1043</v>
      </c>
      <c r="D145" s="6" t="s">
        <v>1044</v>
      </c>
      <c r="E145" s="6" t="s">
        <v>1045</v>
      </c>
      <c r="F145" s="6" t="s">
        <v>617</v>
      </c>
      <c r="G145" s="6" t="s">
        <v>269</v>
      </c>
      <c r="H145" s="6" t="s">
        <v>254</v>
      </c>
    </row>
    <row r="146" spans="1:8">
      <c r="A146" s="6">
        <v>145</v>
      </c>
      <c r="B146" s="6" t="s">
        <v>72</v>
      </c>
      <c r="C146" s="6" t="s">
        <v>1055</v>
      </c>
      <c r="D146" s="6" t="s">
        <v>1056</v>
      </c>
      <c r="E146" s="6" t="s">
        <v>1057</v>
      </c>
      <c r="F146" s="6" t="s">
        <v>638</v>
      </c>
      <c r="G146" s="6" t="s">
        <v>269</v>
      </c>
      <c r="H146" s="6" t="s">
        <v>254</v>
      </c>
    </row>
    <row r="147" spans="1:8">
      <c r="A147" s="6">
        <v>146</v>
      </c>
      <c r="B147" s="6" t="s">
        <v>72</v>
      </c>
      <c r="C147" s="6" t="s">
        <v>1049</v>
      </c>
      <c r="D147" s="6" t="s">
        <v>1050</v>
      </c>
      <c r="E147" s="6" t="s">
        <v>1051</v>
      </c>
      <c r="F147" s="6" t="s">
        <v>638</v>
      </c>
      <c r="G147" s="6" t="s">
        <v>269</v>
      </c>
      <c r="H147" s="6" t="s">
        <v>254</v>
      </c>
    </row>
    <row r="148" spans="1:8">
      <c r="A148" s="6">
        <v>147</v>
      </c>
      <c r="B148" s="6" t="s">
        <v>72</v>
      </c>
      <c r="C148" s="6" t="s">
        <v>1046</v>
      </c>
      <c r="D148" s="6" t="s">
        <v>1047</v>
      </c>
      <c r="E148" s="6" t="s">
        <v>1048</v>
      </c>
      <c r="F148" s="6" t="s">
        <v>813</v>
      </c>
      <c r="G148" s="6" t="s">
        <v>269</v>
      </c>
      <c r="H148" s="6" t="s">
        <v>254</v>
      </c>
    </row>
    <row r="149" spans="1:8">
      <c r="A149" s="6">
        <v>148</v>
      </c>
      <c r="B149" s="6" t="s">
        <v>72</v>
      </c>
      <c r="C149" s="6" t="s">
        <v>1058</v>
      </c>
      <c r="D149" s="6" t="s">
        <v>1059</v>
      </c>
      <c r="E149" s="6" t="s">
        <v>1060</v>
      </c>
      <c r="F149" s="6" t="s">
        <v>758</v>
      </c>
      <c r="G149" s="6" t="s">
        <v>271</v>
      </c>
      <c r="H149" s="6" t="s">
        <v>254</v>
      </c>
    </row>
    <row r="150" spans="1:8">
      <c r="A150" s="6">
        <v>149</v>
      </c>
      <c r="B150" s="6" t="s">
        <v>72</v>
      </c>
      <c r="C150" s="6" t="s">
        <v>1052</v>
      </c>
      <c r="D150" s="6" t="s">
        <v>1053</v>
      </c>
      <c r="E150" s="6" t="s">
        <v>1054</v>
      </c>
      <c r="F150" s="6" t="s">
        <v>642</v>
      </c>
      <c r="G150" s="6" t="s">
        <v>270</v>
      </c>
      <c r="H150" s="6" t="s">
        <v>254</v>
      </c>
    </row>
    <row r="151" spans="1:8">
      <c r="A151" s="6">
        <v>150</v>
      </c>
      <c r="B151" s="6" t="s">
        <v>72</v>
      </c>
      <c r="C151" s="6" t="s">
        <v>1107</v>
      </c>
      <c r="D151" s="6" t="s">
        <v>1108</v>
      </c>
      <c r="E151" s="6" t="s">
        <v>1109</v>
      </c>
      <c r="F151" s="6" t="s">
        <v>1110</v>
      </c>
      <c r="G151" s="6" t="s">
        <v>269</v>
      </c>
      <c r="H151" s="6" t="s">
        <v>254</v>
      </c>
    </row>
    <row r="152" spans="1:8">
      <c r="A152" s="6">
        <v>151</v>
      </c>
      <c r="B152" s="6" t="s">
        <v>72</v>
      </c>
      <c r="C152" s="6" t="s">
        <v>1061</v>
      </c>
      <c r="D152" s="6" t="s">
        <v>1062</v>
      </c>
      <c r="E152" s="6" t="s">
        <v>1063</v>
      </c>
      <c r="F152" s="6" t="s">
        <v>631</v>
      </c>
      <c r="G152" s="6" t="s">
        <v>269</v>
      </c>
      <c r="H152" s="6" t="s">
        <v>254</v>
      </c>
    </row>
    <row r="153" spans="1:8">
      <c r="A153" s="6">
        <v>152</v>
      </c>
      <c r="B153" s="6" t="s">
        <v>72</v>
      </c>
      <c r="C153" s="6" t="s">
        <v>1071</v>
      </c>
      <c r="D153" s="6" t="s">
        <v>1072</v>
      </c>
      <c r="E153" s="6" t="s">
        <v>1073</v>
      </c>
      <c r="F153" s="6" t="s">
        <v>618</v>
      </c>
      <c r="G153" s="6" t="s">
        <v>269</v>
      </c>
      <c r="H153" s="6" t="s">
        <v>254</v>
      </c>
    </row>
    <row r="154" spans="1:8">
      <c r="A154" s="6">
        <v>153</v>
      </c>
      <c r="B154" s="6" t="s">
        <v>72</v>
      </c>
      <c r="C154" s="6" t="s">
        <v>1064</v>
      </c>
      <c r="D154" s="6" t="s">
        <v>1065</v>
      </c>
      <c r="E154" s="6" t="s">
        <v>1066</v>
      </c>
      <c r="F154" s="6" t="s">
        <v>763</v>
      </c>
      <c r="G154" s="6" t="s">
        <v>269</v>
      </c>
      <c r="H154" s="6" t="s">
        <v>254</v>
      </c>
    </row>
    <row r="155" spans="1:8">
      <c r="A155" s="6">
        <v>154</v>
      </c>
      <c r="B155" s="6" t="s">
        <v>72</v>
      </c>
      <c r="C155" s="6" t="s">
        <v>1077</v>
      </c>
      <c r="D155" s="6" t="s">
        <v>1078</v>
      </c>
      <c r="E155" s="6" t="s">
        <v>1079</v>
      </c>
      <c r="F155" s="6" t="s">
        <v>725</v>
      </c>
      <c r="G155" s="6" t="s">
        <v>268</v>
      </c>
      <c r="H155" s="6" t="s">
        <v>254</v>
      </c>
    </row>
    <row r="156" spans="1:8">
      <c r="A156" s="6">
        <v>155</v>
      </c>
      <c r="B156" s="6" t="s">
        <v>72</v>
      </c>
      <c r="C156" s="6" t="s">
        <v>1080</v>
      </c>
      <c r="D156" s="6" t="s">
        <v>1081</v>
      </c>
      <c r="E156" s="6" t="s">
        <v>1082</v>
      </c>
      <c r="F156" s="6" t="s">
        <v>677</v>
      </c>
      <c r="G156" s="6" t="s">
        <v>269</v>
      </c>
      <c r="H156" s="6" t="s">
        <v>254</v>
      </c>
    </row>
    <row r="157" spans="1:8">
      <c r="A157" s="6">
        <v>156</v>
      </c>
      <c r="B157" s="6" t="s">
        <v>72</v>
      </c>
      <c r="C157" s="6" t="s">
        <v>1083</v>
      </c>
      <c r="D157" s="6" t="s">
        <v>1084</v>
      </c>
      <c r="E157" s="6" t="s">
        <v>1085</v>
      </c>
      <c r="F157" s="6" t="s">
        <v>725</v>
      </c>
      <c r="G157" s="6" t="s">
        <v>266</v>
      </c>
      <c r="H157" s="6" t="s">
        <v>254</v>
      </c>
    </row>
    <row r="158" spans="1:8">
      <c r="A158" s="6">
        <v>157</v>
      </c>
      <c r="B158" s="6" t="s">
        <v>72</v>
      </c>
      <c r="C158" s="6" t="s">
        <v>1074</v>
      </c>
      <c r="D158" s="6" t="s">
        <v>1075</v>
      </c>
      <c r="E158" s="6" t="s">
        <v>1076</v>
      </c>
      <c r="F158" s="6" t="s">
        <v>866</v>
      </c>
      <c r="G158" s="6" t="s">
        <v>269</v>
      </c>
      <c r="H158" s="6" t="s">
        <v>254</v>
      </c>
    </row>
    <row r="159" spans="1:8">
      <c r="A159" s="6">
        <v>158</v>
      </c>
      <c r="B159" s="6" t="s">
        <v>72</v>
      </c>
      <c r="C159" s="6" t="s">
        <v>1095</v>
      </c>
      <c r="D159" s="6" t="s">
        <v>1096</v>
      </c>
      <c r="E159" s="6" t="s">
        <v>1097</v>
      </c>
      <c r="F159" s="6" t="s">
        <v>813</v>
      </c>
      <c r="G159" s="6" t="s">
        <v>269</v>
      </c>
      <c r="H159" s="6" t="s">
        <v>254</v>
      </c>
    </row>
    <row r="160" spans="1:8">
      <c r="A160" s="6">
        <v>159</v>
      </c>
      <c r="B160" s="6" t="s">
        <v>72</v>
      </c>
      <c r="C160" s="6" t="s">
        <v>1086</v>
      </c>
      <c r="D160" s="6" t="s">
        <v>1087</v>
      </c>
      <c r="E160" s="6" t="s">
        <v>1088</v>
      </c>
      <c r="F160" s="6" t="s">
        <v>752</v>
      </c>
      <c r="G160" s="6" t="s">
        <v>267</v>
      </c>
      <c r="H160" s="6" t="s">
        <v>254</v>
      </c>
    </row>
    <row r="161" spans="1:8">
      <c r="A161" s="6">
        <v>160</v>
      </c>
      <c r="B161" s="6" t="s">
        <v>72</v>
      </c>
      <c r="C161" s="6" t="s">
        <v>1098</v>
      </c>
      <c r="D161" s="6" t="s">
        <v>1099</v>
      </c>
      <c r="E161" s="6" t="s">
        <v>1100</v>
      </c>
      <c r="F161" s="6" t="s">
        <v>752</v>
      </c>
      <c r="G161" s="6" t="s">
        <v>267</v>
      </c>
      <c r="H161" s="6" t="s">
        <v>254</v>
      </c>
    </row>
    <row r="162" spans="1:8">
      <c r="A162" s="6">
        <v>161</v>
      </c>
      <c r="B162" s="6" t="s">
        <v>72</v>
      </c>
      <c r="C162" s="6" t="s">
        <v>1101</v>
      </c>
      <c r="D162" s="6" t="s">
        <v>1102</v>
      </c>
      <c r="E162" s="6" t="s">
        <v>1103</v>
      </c>
      <c r="F162" s="6" t="s">
        <v>661</v>
      </c>
      <c r="G162" s="6" t="s">
        <v>269</v>
      </c>
      <c r="H162" s="6" t="s">
        <v>254</v>
      </c>
    </row>
    <row r="163" spans="1:8">
      <c r="A163" s="6">
        <v>162</v>
      </c>
      <c r="B163" s="6" t="s">
        <v>72</v>
      </c>
      <c r="C163" s="6" t="s">
        <v>1089</v>
      </c>
      <c r="D163" s="6" t="s">
        <v>1090</v>
      </c>
      <c r="E163" s="6" t="s">
        <v>1091</v>
      </c>
      <c r="F163" s="6" t="s">
        <v>813</v>
      </c>
      <c r="G163" s="6" t="s">
        <v>269</v>
      </c>
      <c r="H163" s="6" t="s">
        <v>254</v>
      </c>
    </row>
    <row r="164" spans="1:8">
      <c r="A164" s="6">
        <v>163</v>
      </c>
      <c r="B164" s="6" t="s">
        <v>72</v>
      </c>
      <c r="C164" s="6" t="s">
        <v>1092</v>
      </c>
      <c r="D164" s="6" t="s">
        <v>1093</v>
      </c>
      <c r="E164" s="6" t="s">
        <v>1094</v>
      </c>
      <c r="F164" s="6" t="s">
        <v>683</v>
      </c>
      <c r="G164" s="6" t="s">
        <v>269</v>
      </c>
      <c r="H164" s="6" t="s">
        <v>254</v>
      </c>
    </row>
    <row r="165" spans="1:8">
      <c r="A165" s="6">
        <v>164</v>
      </c>
      <c r="B165" s="6" t="s">
        <v>72</v>
      </c>
      <c r="C165" s="6" t="s">
        <v>2410</v>
      </c>
      <c r="D165" s="6" t="s">
        <v>2411</v>
      </c>
      <c r="E165" s="6" t="s">
        <v>2412</v>
      </c>
      <c r="F165" s="6" t="s">
        <v>611</v>
      </c>
      <c r="G165" s="6" t="s">
        <v>267</v>
      </c>
      <c r="H165" s="6" t="s">
        <v>254</v>
      </c>
    </row>
    <row r="166" spans="1:8">
      <c r="A166" s="6">
        <v>165</v>
      </c>
      <c r="B166" s="6" t="s">
        <v>72</v>
      </c>
      <c r="C166" s="6" t="s">
        <v>1104</v>
      </c>
      <c r="D166" s="6" t="s">
        <v>1105</v>
      </c>
      <c r="E166" s="6" t="s">
        <v>1106</v>
      </c>
      <c r="F166" s="6" t="s">
        <v>626</v>
      </c>
      <c r="G166" s="6" t="s">
        <v>269</v>
      </c>
      <c r="H166" s="6" t="s">
        <v>254</v>
      </c>
    </row>
    <row r="167" spans="1:8">
      <c r="A167" s="6">
        <v>166</v>
      </c>
      <c r="B167" s="6" t="s">
        <v>72</v>
      </c>
      <c r="C167" s="6" t="s">
        <v>1111</v>
      </c>
      <c r="D167" s="6" t="s">
        <v>1112</v>
      </c>
      <c r="E167" s="6" t="s">
        <v>1113</v>
      </c>
      <c r="F167" s="6" t="s">
        <v>626</v>
      </c>
      <c r="G167" s="6" t="s">
        <v>269</v>
      </c>
      <c r="H167" s="6" t="s">
        <v>254</v>
      </c>
    </row>
    <row r="168" spans="1:8">
      <c r="A168" s="6">
        <v>167</v>
      </c>
      <c r="B168" s="6" t="s">
        <v>72</v>
      </c>
      <c r="C168" s="6" t="s">
        <v>1114</v>
      </c>
      <c r="D168" s="6" t="s">
        <v>1115</v>
      </c>
      <c r="E168" s="6" t="s">
        <v>1116</v>
      </c>
      <c r="F168" s="6" t="s">
        <v>623</v>
      </c>
      <c r="G168" s="6" t="s">
        <v>269</v>
      </c>
      <c r="H168" s="6" t="s">
        <v>254</v>
      </c>
    </row>
    <row r="169" spans="1:8">
      <c r="A169" s="6">
        <v>168</v>
      </c>
      <c r="B169" s="6" t="s">
        <v>72</v>
      </c>
      <c r="C169" s="6" t="s">
        <v>1117</v>
      </c>
      <c r="D169" s="6" t="s">
        <v>1118</v>
      </c>
      <c r="E169" s="6" t="s">
        <v>1119</v>
      </c>
      <c r="F169" s="6" t="s">
        <v>866</v>
      </c>
      <c r="G169" s="6" t="s">
        <v>269</v>
      </c>
      <c r="H169" s="6" t="s">
        <v>254</v>
      </c>
    </row>
    <row r="170" spans="1:8">
      <c r="A170" s="6">
        <v>169</v>
      </c>
      <c r="B170" s="6" t="s">
        <v>72</v>
      </c>
      <c r="C170" s="6" t="s">
        <v>1123</v>
      </c>
      <c r="D170" s="6" t="s">
        <v>1124</v>
      </c>
      <c r="E170" s="6" t="s">
        <v>1125</v>
      </c>
      <c r="F170" s="6" t="s">
        <v>627</v>
      </c>
      <c r="G170" s="6" t="s">
        <v>270</v>
      </c>
      <c r="H170" s="6" t="s">
        <v>254</v>
      </c>
    </row>
    <row r="171" spans="1:8">
      <c r="A171" s="6">
        <v>170</v>
      </c>
      <c r="B171" s="6" t="s">
        <v>72</v>
      </c>
      <c r="C171" s="6" t="s">
        <v>1120</v>
      </c>
      <c r="D171" s="6" t="s">
        <v>1121</v>
      </c>
      <c r="E171" s="6" t="s">
        <v>1122</v>
      </c>
      <c r="F171" s="6" t="s">
        <v>929</v>
      </c>
      <c r="G171" s="6" t="s">
        <v>269</v>
      </c>
      <c r="H171" s="6" t="s">
        <v>254</v>
      </c>
    </row>
    <row r="172" spans="1:8">
      <c r="A172" s="6">
        <v>171</v>
      </c>
      <c r="B172" s="6" t="s">
        <v>72</v>
      </c>
      <c r="C172" s="6" t="s">
        <v>888</v>
      </c>
      <c r="D172" s="6" t="s">
        <v>889</v>
      </c>
      <c r="E172" s="6" t="s">
        <v>890</v>
      </c>
      <c r="F172" s="6" t="s">
        <v>891</v>
      </c>
      <c r="G172" s="6" t="s">
        <v>269</v>
      </c>
      <c r="H172" s="6" t="s">
        <v>254</v>
      </c>
    </row>
    <row r="173" spans="1:8">
      <c r="A173" s="6">
        <v>172</v>
      </c>
      <c r="B173" s="6" t="s">
        <v>72</v>
      </c>
      <c r="C173" s="6" t="s">
        <v>1133</v>
      </c>
      <c r="D173" s="6" t="s">
        <v>1134</v>
      </c>
      <c r="E173" s="6" t="s">
        <v>1135</v>
      </c>
      <c r="F173" s="6" t="s">
        <v>725</v>
      </c>
      <c r="G173" s="6" t="s">
        <v>269</v>
      </c>
      <c r="H173" s="6" t="s">
        <v>254</v>
      </c>
    </row>
    <row r="174" spans="1:8">
      <c r="A174" s="6">
        <v>173</v>
      </c>
      <c r="B174" s="6" t="s">
        <v>72</v>
      </c>
      <c r="C174" s="6" t="s">
        <v>1129</v>
      </c>
      <c r="D174" s="6" t="s">
        <v>1130</v>
      </c>
      <c r="E174" s="6" t="s">
        <v>1131</v>
      </c>
      <c r="F174" s="6" t="s">
        <v>624</v>
      </c>
      <c r="G174" s="6" t="s">
        <v>269</v>
      </c>
      <c r="H174" s="6" t="s">
        <v>254</v>
      </c>
    </row>
    <row r="175" spans="1:8">
      <c r="A175" s="6">
        <v>174</v>
      </c>
      <c r="B175" s="6" t="s">
        <v>72</v>
      </c>
      <c r="C175" s="6" t="s">
        <v>1136</v>
      </c>
      <c r="D175" s="6" t="s">
        <v>1137</v>
      </c>
      <c r="E175" s="6" t="s">
        <v>1138</v>
      </c>
      <c r="F175" s="6" t="s">
        <v>626</v>
      </c>
      <c r="G175" s="6" t="s">
        <v>269</v>
      </c>
      <c r="H175" s="6" t="s">
        <v>254</v>
      </c>
    </row>
    <row r="176" spans="1:8">
      <c r="A176" s="6">
        <v>175</v>
      </c>
      <c r="B176" s="6" t="s">
        <v>72</v>
      </c>
      <c r="C176" s="6" t="s">
        <v>1139</v>
      </c>
      <c r="D176" s="6" t="s">
        <v>1140</v>
      </c>
      <c r="E176" s="6" t="s">
        <v>1141</v>
      </c>
      <c r="F176" s="6" t="s">
        <v>1142</v>
      </c>
      <c r="G176" s="6" t="s">
        <v>269</v>
      </c>
      <c r="H176" s="6" t="s">
        <v>254</v>
      </c>
    </row>
    <row r="177" spans="1:8">
      <c r="A177" s="6">
        <v>176</v>
      </c>
      <c r="B177" s="6" t="s">
        <v>72</v>
      </c>
      <c r="C177" s="6" t="s">
        <v>1143</v>
      </c>
      <c r="D177" s="6" t="s">
        <v>1144</v>
      </c>
      <c r="E177" s="6" t="s">
        <v>1145</v>
      </c>
      <c r="F177" s="6" t="s">
        <v>661</v>
      </c>
      <c r="G177" s="6" t="s">
        <v>269</v>
      </c>
      <c r="H177" s="6" t="s">
        <v>254</v>
      </c>
    </row>
    <row r="178" spans="1:8">
      <c r="A178" s="6">
        <v>177</v>
      </c>
      <c r="B178" s="6" t="s">
        <v>72</v>
      </c>
      <c r="C178" s="6" t="s">
        <v>1146</v>
      </c>
      <c r="D178" s="6" t="s">
        <v>1147</v>
      </c>
      <c r="E178" s="6" t="s">
        <v>1148</v>
      </c>
      <c r="F178" s="6" t="s">
        <v>729</v>
      </c>
      <c r="G178" s="6" t="s">
        <v>269</v>
      </c>
      <c r="H178" s="6" t="s">
        <v>254</v>
      </c>
    </row>
    <row r="179" spans="1:8">
      <c r="A179" s="6">
        <v>178</v>
      </c>
      <c r="B179" s="6" t="s">
        <v>72</v>
      </c>
      <c r="C179" s="6" t="s">
        <v>1152</v>
      </c>
      <c r="D179" s="6" t="s">
        <v>1153</v>
      </c>
      <c r="E179" s="6" t="s">
        <v>1154</v>
      </c>
      <c r="F179" s="6" t="s">
        <v>683</v>
      </c>
      <c r="G179" s="6" t="s">
        <v>269</v>
      </c>
      <c r="H179" s="6" t="s">
        <v>254</v>
      </c>
    </row>
    <row r="180" spans="1:8">
      <c r="A180" s="6">
        <v>179</v>
      </c>
      <c r="B180" s="6" t="s">
        <v>72</v>
      </c>
      <c r="C180" s="6" t="s">
        <v>1126</v>
      </c>
      <c r="D180" s="6" t="s">
        <v>1127</v>
      </c>
      <c r="E180" s="6" t="s">
        <v>1128</v>
      </c>
      <c r="F180" s="6" t="s">
        <v>887</v>
      </c>
      <c r="G180" s="6" t="s">
        <v>272</v>
      </c>
      <c r="H180" s="6" t="s">
        <v>254</v>
      </c>
    </row>
    <row r="181" spans="1:8">
      <c r="A181" s="6">
        <v>180</v>
      </c>
      <c r="B181" s="6" t="s">
        <v>72</v>
      </c>
      <c r="C181" s="6" t="s">
        <v>1149</v>
      </c>
      <c r="D181" s="6" t="s">
        <v>1150</v>
      </c>
      <c r="E181" s="6" t="s">
        <v>1069</v>
      </c>
      <c r="F181" s="6" t="s">
        <v>1151</v>
      </c>
      <c r="G181" s="6" t="s">
        <v>269</v>
      </c>
      <c r="H181" s="6" t="s">
        <v>254</v>
      </c>
    </row>
    <row r="182" spans="1:8">
      <c r="A182" s="6">
        <v>181</v>
      </c>
      <c r="B182" s="6" t="s">
        <v>72</v>
      </c>
      <c r="C182" s="6" t="s">
        <v>2413</v>
      </c>
      <c r="D182" s="6" t="s">
        <v>2414</v>
      </c>
      <c r="E182" s="6" t="s">
        <v>2415</v>
      </c>
      <c r="F182" s="6" t="s">
        <v>619</v>
      </c>
      <c r="G182" s="6" t="s">
        <v>269</v>
      </c>
      <c r="H182" s="6" t="s">
        <v>254</v>
      </c>
    </row>
    <row r="183" spans="1:8">
      <c r="A183" s="6">
        <v>182</v>
      </c>
      <c r="B183" s="6" t="s">
        <v>72</v>
      </c>
      <c r="C183" s="6" t="s">
        <v>1155</v>
      </c>
      <c r="D183" s="6" t="s">
        <v>1156</v>
      </c>
      <c r="E183" s="6" t="s">
        <v>1157</v>
      </c>
      <c r="F183" s="6" t="s">
        <v>611</v>
      </c>
      <c r="G183" s="6" t="s">
        <v>269</v>
      </c>
      <c r="H183" s="6" t="s">
        <v>254</v>
      </c>
    </row>
    <row r="184" spans="1:8">
      <c r="A184" s="6">
        <v>183</v>
      </c>
      <c r="B184" s="6" t="s">
        <v>72</v>
      </c>
      <c r="C184" s="6" t="s">
        <v>1158</v>
      </c>
      <c r="D184" s="6" t="s">
        <v>1159</v>
      </c>
      <c r="E184" s="6" t="s">
        <v>1160</v>
      </c>
      <c r="F184" s="6" t="s">
        <v>642</v>
      </c>
      <c r="G184" s="6" t="s">
        <v>269</v>
      </c>
      <c r="H184" s="6" t="s">
        <v>254</v>
      </c>
    </row>
    <row r="185" spans="1:8">
      <c r="A185" s="6">
        <v>184</v>
      </c>
      <c r="B185" s="6" t="s">
        <v>72</v>
      </c>
      <c r="C185" s="6" t="s">
        <v>1164</v>
      </c>
      <c r="D185" s="6" t="s">
        <v>1165</v>
      </c>
      <c r="E185" s="6" t="s">
        <v>1166</v>
      </c>
      <c r="F185" s="6" t="s">
        <v>619</v>
      </c>
      <c r="G185" s="6" t="s">
        <v>269</v>
      </c>
      <c r="H185" s="6" t="s">
        <v>254</v>
      </c>
    </row>
    <row r="186" spans="1:8">
      <c r="A186" s="6">
        <v>185</v>
      </c>
      <c r="B186" s="6" t="s">
        <v>72</v>
      </c>
      <c r="C186" s="6" t="s">
        <v>1161</v>
      </c>
      <c r="D186" s="6" t="s">
        <v>1162</v>
      </c>
      <c r="E186" s="6" t="s">
        <v>1163</v>
      </c>
      <c r="F186" s="6" t="s">
        <v>725</v>
      </c>
      <c r="G186" s="6" t="s">
        <v>269</v>
      </c>
      <c r="H186" s="6" t="s">
        <v>254</v>
      </c>
    </row>
    <row r="187" spans="1:8">
      <c r="A187" s="6">
        <v>186</v>
      </c>
      <c r="B187" s="6" t="s">
        <v>72</v>
      </c>
      <c r="C187" s="6" t="s">
        <v>1167</v>
      </c>
      <c r="D187" s="6" t="s">
        <v>1168</v>
      </c>
      <c r="E187" s="6" t="s">
        <v>1169</v>
      </c>
      <c r="F187" s="6" t="s">
        <v>631</v>
      </c>
      <c r="G187" s="6" t="s">
        <v>269</v>
      </c>
      <c r="H187" s="6" t="s">
        <v>254</v>
      </c>
    </row>
    <row r="188" spans="1:8">
      <c r="A188" s="6">
        <v>187</v>
      </c>
      <c r="B188" s="6" t="s">
        <v>72</v>
      </c>
      <c r="C188" s="6" t="s">
        <v>1004</v>
      </c>
      <c r="D188" s="6" t="s">
        <v>1005</v>
      </c>
      <c r="E188" s="6" t="s">
        <v>1006</v>
      </c>
      <c r="F188" s="6" t="s">
        <v>619</v>
      </c>
      <c r="G188" s="6" t="s">
        <v>268</v>
      </c>
      <c r="H188" s="6" t="s">
        <v>254</v>
      </c>
    </row>
    <row r="189" spans="1:8">
      <c r="A189" s="6">
        <v>188</v>
      </c>
      <c r="B189" s="6" t="s">
        <v>72</v>
      </c>
      <c r="C189" s="6" t="s">
        <v>1170</v>
      </c>
      <c r="D189" s="6" t="s">
        <v>1171</v>
      </c>
      <c r="E189" s="6" t="s">
        <v>1172</v>
      </c>
      <c r="F189" s="6" t="s">
        <v>797</v>
      </c>
      <c r="G189" s="6" t="s">
        <v>269</v>
      </c>
      <c r="H189" s="6" t="s">
        <v>254</v>
      </c>
    </row>
    <row r="190" spans="1:8">
      <c r="A190" s="6">
        <v>189</v>
      </c>
      <c r="B190" s="6" t="s">
        <v>72</v>
      </c>
      <c r="C190" s="6" t="s">
        <v>926</v>
      </c>
      <c r="D190" s="6" t="s">
        <v>927</v>
      </c>
      <c r="E190" s="6" t="s">
        <v>928</v>
      </c>
      <c r="F190" s="6" t="s">
        <v>725</v>
      </c>
      <c r="G190" s="6" t="s">
        <v>266</v>
      </c>
      <c r="H190" s="6" t="s">
        <v>254</v>
      </c>
    </row>
    <row r="191" spans="1:8">
      <c r="A191" s="6">
        <v>190</v>
      </c>
      <c r="B191" s="6" t="s">
        <v>72</v>
      </c>
      <c r="C191" s="6" t="s">
        <v>1181</v>
      </c>
      <c r="D191" s="6" t="s">
        <v>1182</v>
      </c>
      <c r="E191" s="6" t="s">
        <v>1183</v>
      </c>
      <c r="F191" s="6" t="s">
        <v>642</v>
      </c>
      <c r="G191" s="6" t="s">
        <v>269</v>
      </c>
      <c r="H191" s="6" t="s">
        <v>254</v>
      </c>
    </row>
    <row r="192" spans="1:8">
      <c r="A192" s="6">
        <v>191</v>
      </c>
      <c r="B192" s="6" t="s">
        <v>72</v>
      </c>
      <c r="C192" s="6" t="s">
        <v>1187</v>
      </c>
      <c r="D192" s="6" t="s">
        <v>1188</v>
      </c>
      <c r="E192" s="6" t="s">
        <v>1189</v>
      </c>
      <c r="F192" s="6" t="s">
        <v>642</v>
      </c>
      <c r="G192" s="6" t="s">
        <v>267</v>
      </c>
      <c r="H192" s="6" t="s">
        <v>254</v>
      </c>
    </row>
    <row r="193" spans="1:8">
      <c r="A193" s="6">
        <v>192</v>
      </c>
      <c r="B193" s="6" t="s">
        <v>72</v>
      </c>
      <c r="C193" s="6" t="s">
        <v>1178</v>
      </c>
      <c r="D193" s="6" t="s">
        <v>1179</v>
      </c>
      <c r="E193" s="6" t="s">
        <v>1180</v>
      </c>
      <c r="F193" s="6" t="s">
        <v>626</v>
      </c>
      <c r="G193" s="6" t="s">
        <v>269</v>
      </c>
      <c r="H193" s="6" t="s">
        <v>254</v>
      </c>
    </row>
    <row r="194" spans="1:8">
      <c r="A194" s="6">
        <v>193</v>
      </c>
      <c r="B194" s="6" t="s">
        <v>72</v>
      </c>
      <c r="C194" s="6" t="s">
        <v>1175</v>
      </c>
      <c r="D194" s="6" t="s">
        <v>1176</v>
      </c>
      <c r="E194" s="6" t="s">
        <v>1177</v>
      </c>
      <c r="F194" s="6" t="s">
        <v>797</v>
      </c>
      <c r="G194" s="6" t="s">
        <v>269</v>
      </c>
      <c r="H194" s="6" t="s">
        <v>254</v>
      </c>
    </row>
    <row r="195" spans="1:8">
      <c r="A195" s="6">
        <v>194</v>
      </c>
      <c r="B195" s="6" t="s">
        <v>72</v>
      </c>
      <c r="C195" s="6" t="s">
        <v>1190</v>
      </c>
      <c r="D195" s="6" t="s">
        <v>1191</v>
      </c>
      <c r="E195" s="6" t="s">
        <v>1192</v>
      </c>
      <c r="F195" s="6" t="s">
        <v>642</v>
      </c>
      <c r="G195" s="6" t="s">
        <v>272</v>
      </c>
      <c r="H195" s="6" t="s">
        <v>254</v>
      </c>
    </row>
    <row r="196" spans="1:8">
      <c r="A196" s="6">
        <v>195</v>
      </c>
      <c r="B196" s="6" t="s">
        <v>72</v>
      </c>
      <c r="C196" s="6" t="s">
        <v>1196</v>
      </c>
      <c r="D196" s="6" t="s">
        <v>1197</v>
      </c>
      <c r="E196" s="6" t="s">
        <v>1198</v>
      </c>
      <c r="F196" s="6" t="s">
        <v>1199</v>
      </c>
      <c r="G196" s="6" t="s">
        <v>266</v>
      </c>
      <c r="H196" s="6" t="s">
        <v>254</v>
      </c>
    </row>
    <row r="197" spans="1:8">
      <c r="A197" s="6">
        <v>196</v>
      </c>
      <c r="B197" s="6" t="s">
        <v>72</v>
      </c>
      <c r="C197" s="6" t="s">
        <v>1184</v>
      </c>
      <c r="D197" s="6" t="s">
        <v>1185</v>
      </c>
      <c r="E197" s="6" t="s">
        <v>1186</v>
      </c>
      <c r="F197" s="6" t="s">
        <v>678</v>
      </c>
      <c r="G197" s="6" t="s">
        <v>269</v>
      </c>
      <c r="H197" s="6" t="s">
        <v>254</v>
      </c>
    </row>
    <row r="198" spans="1:8">
      <c r="A198" s="6">
        <v>197</v>
      </c>
      <c r="B198" s="6" t="s">
        <v>72</v>
      </c>
      <c r="C198" s="6" t="s">
        <v>892</v>
      </c>
      <c r="D198" s="6" t="s">
        <v>893</v>
      </c>
      <c r="E198" s="6" t="s">
        <v>762</v>
      </c>
      <c r="F198" s="6" t="s">
        <v>894</v>
      </c>
      <c r="G198" s="6" t="s">
        <v>268</v>
      </c>
      <c r="H198" s="6" t="s">
        <v>254</v>
      </c>
    </row>
    <row r="199" spans="1:8">
      <c r="A199" s="6">
        <v>198</v>
      </c>
      <c r="B199" s="6" t="s">
        <v>72</v>
      </c>
      <c r="C199" s="6" t="s">
        <v>1193</v>
      </c>
      <c r="D199" s="6" t="s">
        <v>1194</v>
      </c>
      <c r="E199" s="6" t="s">
        <v>1195</v>
      </c>
      <c r="F199" s="6" t="s">
        <v>1132</v>
      </c>
      <c r="G199" s="6" t="s">
        <v>269</v>
      </c>
      <c r="H199" s="6" t="s">
        <v>254</v>
      </c>
    </row>
    <row r="200" spans="1:8">
      <c r="A200" s="6">
        <v>199</v>
      </c>
      <c r="B200" s="6" t="s">
        <v>72</v>
      </c>
      <c r="C200" s="6" t="s">
        <v>1200</v>
      </c>
      <c r="D200" s="6" t="s">
        <v>1201</v>
      </c>
      <c r="E200" s="6" t="s">
        <v>1202</v>
      </c>
      <c r="F200" s="6" t="s">
        <v>611</v>
      </c>
      <c r="G200" s="6" t="s">
        <v>269</v>
      </c>
      <c r="H200" s="6" t="s">
        <v>254</v>
      </c>
    </row>
    <row r="201" spans="1:8">
      <c r="A201" s="6">
        <v>200</v>
      </c>
      <c r="B201" s="6" t="s">
        <v>72</v>
      </c>
      <c r="C201" s="6" t="s">
        <v>1206</v>
      </c>
      <c r="D201" s="6" t="s">
        <v>1207</v>
      </c>
      <c r="E201" s="6" t="s">
        <v>1208</v>
      </c>
      <c r="F201" s="6" t="s">
        <v>846</v>
      </c>
      <c r="G201" s="6" t="s">
        <v>269</v>
      </c>
      <c r="H201" s="6" t="s">
        <v>254</v>
      </c>
    </row>
    <row r="202" spans="1:8">
      <c r="A202" s="6">
        <v>201</v>
      </c>
      <c r="B202" s="6" t="s">
        <v>72</v>
      </c>
      <c r="C202" s="6" t="s">
        <v>1209</v>
      </c>
      <c r="D202" s="6" t="s">
        <v>1210</v>
      </c>
      <c r="E202" s="6" t="s">
        <v>1211</v>
      </c>
      <c r="F202" s="6" t="s">
        <v>607</v>
      </c>
      <c r="G202" s="6" t="s">
        <v>271</v>
      </c>
      <c r="H202" s="6" t="s">
        <v>254</v>
      </c>
    </row>
    <row r="203" spans="1:8">
      <c r="A203" s="6">
        <v>202</v>
      </c>
      <c r="B203" s="6" t="s">
        <v>72</v>
      </c>
      <c r="C203" s="6" t="s">
        <v>1203</v>
      </c>
      <c r="D203" s="6" t="s">
        <v>1204</v>
      </c>
      <c r="E203" s="6" t="s">
        <v>1205</v>
      </c>
      <c r="F203" s="6" t="s">
        <v>626</v>
      </c>
      <c r="G203" s="6" t="s">
        <v>269</v>
      </c>
      <c r="H203" s="6" t="s">
        <v>254</v>
      </c>
    </row>
    <row r="204" spans="1:8">
      <c r="A204" s="6">
        <v>203</v>
      </c>
      <c r="B204" s="6" t="s">
        <v>72</v>
      </c>
      <c r="C204" s="6" t="s">
        <v>1216</v>
      </c>
      <c r="D204" s="6" t="s">
        <v>1217</v>
      </c>
      <c r="E204" s="6" t="s">
        <v>1218</v>
      </c>
      <c r="F204" s="6" t="s">
        <v>611</v>
      </c>
      <c r="G204" s="6" t="s">
        <v>269</v>
      </c>
      <c r="H204" s="6" t="s">
        <v>254</v>
      </c>
    </row>
    <row r="205" spans="1:8">
      <c r="A205" s="6">
        <v>204</v>
      </c>
      <c r="B205" s="6" t="s">
        <v>72</v>
      </c>
      <c r="C205" s="6" t="s">
        <v>1220</v>
      </c>
      <c r="D205" s="6" t="s">
        <v>1221</v>
      </c>
      <c r="E205" s="6" t="s">
        <v>1222</v>
      </c>
      <c r="F205" s="6" t="s">
        <v>757</v>
      </c>
      <c r="G205" s="6" t="s">
        <v>269</v>
      </c>
      <c r="H205" s="6" t="s">
        <v>254</v>
      </c>
    </row>
    <row r="206" spans="1:8">
      <c r="A206" s="6">
        <v>205</v>
      </c>
      <c r="B206" s="6" t="s">
        <v>72</v>
      </c>
      <c r="C206" s="6" t="s">
        <v>1212</v>
      </c>
      <c r="D206" s="6" t="s">
        <v>1213</v>
      </c>
      <c r="E206" s="6" t="s">
        <v>1214</v>
      </c>
      <c r="F206" s="6" t="s">
        <v>1215</v>
      </c>
      <c r="G206" s="6" t="s">
        <v>269</v>
      </c>
      <c r="H206" s="6" t="s">
        <v>254</v>
      </c>
    </row>
    <row r="207" spans="1:8">
      <c r="A207" s="6">
        <v>206</v>
      </c>
      <c r="B207" s="6" t="s">
        <v>72</v>
      </c>
      <c r="C207" s="6" t="s">
        <v>1223</v>
      </c>
      <c r="D207" s="6" t="s">
        <v>1224</v>
      </c>
      <c r="E207" s="6" t="s">
        <v>1225</v>
      </c>
      <c r="F207" s="6" t="s">
        <v>638</v>
      </c>
      <c r="G207" s="6" t="s">
        <v>270</v>
      </c>
      <c r="H207" s="6" t="s">
        <v>254</v>
      </c>
    </row>
    <row r="208" spans="1:8">
      <c r="A208" s="6">
        <v>207</v>
      </c>
      <c r="B208" s="6" t="s">
        <v>72</v>
      </c>
      <c r="C208" s="6" t="s">
        <v>1226</v>
      </c>
      <c r="D208" s="6" t="s">
        <v>1227</v>
      </c>
      <c r="E208" s="6" t="s">
        <v>1228</v>
      </c>
      <c r="F208" s="6" t="s">
        <v>929</v>
      </c>
      <c r="G208" s="6" t="s">
        <v>269</v>
      </c>
      <c r="H208" s="6" t="s">
        <v>254</v>
      </c>
    </row>
    <row r="209" spans="1:8">
      <c r="A209" s="6">
        <v>208</v>
      </c>
      <c r="B209" s="6" t="s">
        <v>72</v>
      </c>
      <c r="C209" s="6" t="s">
        <v>1229</v>
      </c>
      <c r="D209" s="6" t="s">
        <v>1230</v>
      </c>
      <c r="E209" s="6" t="s">
        <v>1231</v>
      </c>
      <c r="F209" s="6" t="s">
        <v>1219</v>
      </c>
      <c r="G209" s="6" t="s">
        <v>271</v>
      </c>
      <c r="H209" s="6" t="s">
        <v>254</v>
      </c>
    </row>
    <row r="210" spans="1:8">
      <c r="A210" s="6">
        <v>209</v>
      </c>
      <c r="B210" s="6" t="s">
        <v>72</v>
      </c>
      <c r="C210" s="6" t="s">
        <v>1237</v>
      </c>
      <c r="D210" s="6" t="s">
        <v>934</v>
      </c>
      <c r="E210" s="6" t="s">
        <v>1238</v>
      </c>
      <c r="F210" s="6" t="s">
        <v>642</v>
      </c>
      <c r="G210" s="6" t="s">
        <v>267</v>
      </c>
      <c r="H210" s="6" t="s">
        <v>254</v>
      </c>
    </row>
    <row r="211" spans="1:8">
      <c r="A211" s="6">
        <v>210</v>
      </c>
      <c r="B211" s="6" t="s">
        <v>72</v>
      </c>
      <c r="C211" s="6" t="s">
        <v>1234</v>
      </c>
      <c r="D211" s="6" t="s">
        <v>1235</v>
      </c>
      <c r="E211" s="6" t="s">
        <v>1236</v>
      </c>
      <c r="F211" s="6" t="s">
        <v>813</v>
      </c>
      <c r="G211" s="6" t="s">
        <v>269</v>
      </c>
      <c r="H211" s="6" t="s">
        <v>254</v>
      </c>
    </row>
    <row r="212" spans="1:8">
      <c r="A212" s="6">
        <v>211</v>
      </c>
      <c r="B212" s="6" t="s">
        <v>72</v>
      </c>
      <c r="C212" s="6" t="s">
        <v>1173</v>
      </c>
      <c r="D212" s="6" t="s">
        <v>1174</v>
      </c>
      <c r="E212" s="6" t="s">
        <v>1002</v>
      </c>
      <c r="F212" s="6" t="s">
        <v>638</v>
      </c>
      <c r="G212" s="6" t="s">
        <v>271</v>
      </c>
      <c r="H212" s="6" t="s">
        <v>254</v>
      </c>
    </row>
    <row r="213" spans="1:8">
      <c r="A213" s="6">
        <v>212</v>
      </c>
      <c r="B213" s="6" t="s">
        <v>72</v>
      </c>
      <c r="C213" s="6" t="s">
        <v>1025</v>
      </c>
      <c r="D213" s="6" t="s">
        <v>1026</v>
      </c>
      <c r="E213" s="6" t="s">
        <v>1027</v>
      </c>
      <c r="F213" s="6" t="s">
        <v>625</v>
      </c>
      <c r="G213" s="6" t="s">
        <v>268</v>
      </c>
      <c r="H213" s="6" t="s">
        <v>254</v>
      </c>
    </row>
    <row r="214" spans="1:8">
      <c r="A214" s="6">
        <v>213</v>
      </c>
      <c r="B214" s="6" t="s">
        <v>72</v>
      </c>
      <c r="C214" s="6" t="s">
        <v>1010</v>
      </c>
      <c r="D214" s="6" t="s">
        <v>1011</v>
      </c>
      <c r="E214" s="6" t="s">
        <v>1012</v>
      </c>
      <c r="F214" s="6" t="s">
        <v>725</v>
      </c>
      <c r="G214" s="6" t="s">
        <v>266</v>
      </c>
      <c r="H214" s="6" t="s">
        <v>254</v>
      </c>
    </row>
    <row r="215" spans="1:8">
      <c r="A215" s="6">
        <v>214</v>
      </c>
      <c r="B215" s="6" t="s">
        <v>72</v>
      </c>
      <c r="C215" s="6" t="s">
        <v>997</v>
      </c>
      <c r="D215" s="6" t="s">
        <v>998</v>
      </c>
      <c r="E215" s="6" t="s">
        <v>999</v>
      </c>
      <c r="F215" s="6" t="s">
        <v>886</v>
      </c>
      <c r="G215" s="6" t="s">
        <v>266</v>
      </c>
      <c r="H215" s="6" t="s">
        <v>254</v>
      </c>
    </row>
    <row r="216" spans="1:8">
      <c r="A216" s="6">
        <v>215</v>
      </c>
      <c r="B216" s="6" t="s">
        <v>72</v>
      </c>
      <c r="C216" s="6" t="s">
        <v>1239</v>
      </c>
      <c r="D216" s="6" t="s">
        <v>1240</v>
      </c>
      <c r="E216" s="6" t="s">
        <v>1241</v>
      </c>
      <c r="F216" s="6" t="s">
        <v>679</v>
      </c>
      <c r="G216" s="6" t="s">
        <v>269</v>
      </c>
      <c r="H216" s="6" t="s">
        <v>254</v>
      </c>
    </row>
    <row r="217" spans="1:8">
      <c r="A217" s="6">
        <v>216</v>
      </c>
      <c r="B217" s="6" t="s">
        <v>72</v>
      </c>
      <c r="C217" s="6" t="s">
        <v>1242</v>
      </c>
      <c r="D217" s="6" t="s">
        <v>1243</v>
      </c>
      <c r="E217" s="6" t="s">
        <v>1244</v>
      </c>
      <c r="F217" s="6" t="s">
        <v>607</v>
      </c>
      <c r="G217" s="6" t="s">
        <v>269</v>
      </c>
      <c r="H217" s="6" t="s">
        <v>254</v>
      </c>
    </row>
    <row r="218" spans="1:8">
      <c r="A218" s="6">
        <v>217</v>
      </c>
      <c r="B218" s="6" t="s">
        <v>72</v>
      </c>
      <c r="C218" s="6" t="s">
        <v>1245</v>
      </c>
      <c r="D218" s="6" t="s">
        <v>952</v>
      </c>
      <c r="E218" s="6" t="s">
        <v>1246</v>
      </c>
      <c r="F218" s="6" t="s">
        <v>813</v>
      </c>
      <c r="G218" s="6" t="s">
        <v>269</v>
      </c>
      <c r="H218" s="6" t="s">
        <v>254</v>
      </c>
    </row>
    <row r="219" spans="1:8">
      <c r="A219" s="6">
        <v>218</v>
      </c>
      <c r="B219" s="6" t="s">
        <v>72</v>
      </c>
      <c r="C219" s="6" t="s">
        <v>1247</v>
      </c>
      <c r="D219" s="6" t="s">
        <v>1248</v>
      </c>
      <c r="E219" s="6" t="s">
        <v>1249</v>
      </c>
      <c r="F219" s="6" t="s">
        <v>607</v>
      </c>
      <c r="G219" s="6" t="s">
        <v>269</v>
      </c>
      <c r="H219" s="6" t="s">
        <v>254</v>
      </c>
    </row>
    <row r="220" spans="1:8">
      <c r="A220" s="6">
        <v>219</v>
      </c>
      <c r="B220" s="6" t="s">
        <v>72</v>
      </c>
      <c r="C220" s="6" t="s">
        <v>1250</v>
      </c>
      <c r="D220" s="6" t="s">
        <v>1251</v>
      </c>
      <c r="E220" s="6" t="s">
        <v>1252</v>
      </c>
      <c r="F220" s="6" t="s">
        <v>729</v>
      </c>
      <c r="G220" s="6" t="s">
        <v>269</v>
      </c>
      <c r="H220" s="6" t="s">
        <v>254</v>
      </c>
    </row>
    <row r="221" spans="1:8">
      <c r="A221" s="6">
        <v>220</v>
      </c>
      <c r="B221" s="6" t="s">
        <v>72</v>
      </c>
      <c r="C221" s="6" t="s">
        <v>1253</v>
      </c>
      <c r="D221" s="6" t="s">
        <v>1254</v>
      </c>
      <c r="E221" s="6" t="s">
        <v>1255</v>
      </c>
      <c r="F221" s="6" t="s">
        <v>627</v>
      </c>
      <c r="G221" s="6" t="s">
        <v>269</v>
      </c>
      <c r="H221" s="6" t="s">
        <v>254</v>
      </c>
    </row>
    <row r="222" spans="1:8">
      <c r="A222" s="6">
        <v>221</v>
      </c>
      <c r="B222" s="6" t="s">
        <v>72</v>
      </c>
      <c r="C222" s="6" t="s">
        <v>1266</v>
      </c>
      <c r="D222" s="6" t="s">
        <v>1267</v>
      </c>
      <c r="E222" s="6" t="s">
        <v>1268</v>
      </c>
      <c r="F222" s="6" t="s">
        <v>692</v>
      </c>
      <c r="G222" s="6" t="s">
        <v>269</v>
      </c>
      <c r="H222" s="6" t="s">
        <v>254</v>
      </c>
    </row>
    <row r="223" spans="1:8">
      <c r="A223" s="6">
        <v>222</v>
      </c>
      <c r="B223" s="6" t="s">
        <v>72</v>
      </c>
      <c r="C223" s="6" t="s">
        <v>1259</v>
      </c>
      <c r="D223" s="6" t="s">
        <v>1260</v>
      </c>
      <c r="E223" s="6" t="s">
        <v>1261</v>
      </c>
      <c r="F223" s="6" t="s">
        <v>687</v>
      </c>
      <c r="G223" s="6" t="s">
        <v>269</v>
      </c>
      <c r="H223" s="6" t="s">
        <v>254</v>
      </c>
    </row>
    <row r="224" spans="1:8">
      <c r="A224" s="6">
        <v>223</v>
      </c>
      <c r="B224" s="6" t="s">
        <v>72</v>
      </c>
      <c r="C224" s="6" t="s">
        <v>1256</v>
      </c>
      <c r="D224" s="6" t="s">
        <v>1257</v>
      </c>
      <c r="E224" s="6" t="s">
        <v>1258</v>
      </c>
      <c r="F224" s="6" t="s">
        <v>879</v>
      </c>
      <c r="G224" s="6" t="s">
        <v>269</v>
      </c>
      <c r="H224" s="6" t="s">
        <v>254</v>
      </c>
    </row>
    <row r="225" spans="1:8">
      <c r="A225" s="6">
        <v>224</v>
      </c>
      <c r="B225" s="6" t="s">
        <v>72</v>
      </c>
      <c r="C225" s="6" t="s">
        <v>1262</v>
      </c>
      <c r="D225" s="6" t="s">
        <v>1263</v>
      </c>
      <c r="E225" s="6" t="s">
        <v>1264</v>
      </c>
      <c r="F225" s="6" t="s">
        <v>1265</v>
      </c>
      <c r="G225" s="6" t="s">
        <v>269</v>
      </c>
      <c r="H225" s="6" t="s">
        <v>254</v>
      </c>
    </row>
    <row r="226" spans="1:8">
      <c r="A226" s="6">
        <v>225</v>
      </c>
      <c r="B226" s="6" t="s">
        <v>72</v>
      </c>
      <c r="C226" s="6" t="s">
        <v>1269</v>
      </c>
      <c r="D226" s="6" t="s">
        <v>1270</v>
      </c>
      <c r="E226" s="6" t="s">
        <v>1271</v>
      </c>
      <c r="F226" s="6" t="s">
        <v>1272</v>
      </c>
      <c r="G226" s="6" t="s">
        <v>269</v>
      </c>
      <c r="H226" s="6" t="s">
        <v>254</v>
      </c>
    </row>
    <row r="227" spans="1:8">
      <c r="A227" s="6">
        <v>226</v>
      </c>
      <c r="B227" s="6" t="s">
        <v>72</v>
      </c>
      <c r="C227" s="6" t="s">
        <v>2416</v>
      </c>
      <c r="D227" s="6" t="s">
        <v>2417</v>
      </c>
      <c r="E227" s="6" t="s">
        <v>2418</v>
      </c>
      <c r="F227" s="6" t="s">
        <v>618</v>
      </c>
      <c r="G227" s="6" t="s">
        <v>269</v>
      </c>
      <c r="H227" s="6" t="s">
        <v>254</v>
      </c>
    </row>
    <row r="228" spans="1:8">
      <c r="A228" s="6">
        <v>227</v>
      </c>
      <c r="B228" s="6" t="s">
        <v>72</v>
      </c>
      <c r="C228" s="6" t="s">
        <v>1273</v>
      </c>
      <c r="D228" s="6" t="s">
        <v>1274</v>
      </c>
      <c r="E228" s="6" t="s">
        <v>1275</v>
      </c>
      <c r="F228" s="6" t="s">
        <v>657</v>
      </c>
      <c r="G228" s="6" t="s">
        <v>269</v>
      </c>
      <c r="H228" s="6" t="s">
        <v>254</v>
      </c>
    </row>
    <row r="229" spans="1:8">
      <c r="A229" s="6">
        <v>228</v>
      </c>
      <c r="B229" s="6" t="s">
        <v>72</v>
      </c>
      <c r="C229" s="6" t="s">
        <v>1277</v>
      </c>
      <c r="D229" s="6" t="s">
        <v>1278</v>
      </c>
      <c r="E229" s="6" t="s">
        <v>1279</v>
      </c>
      <c r="F229" s="6" t="s">
        <v>626</v>
      </c>
      <c r="G229" s="6" t="s">
        <v>269</v>
      </c>
      <c r="H229" s="6" t="s">
        <v>254</v>
      </c>
    </row>
    <row r="230" spans="1:8">
      <c r="A230" s="6">
        <v>229</v>
      </c>
      <c r="B230" s="6" t="s">
        <v>72</v>
      </c>
      <c r="C230" s="6" t="s">
        <v>1280</v>
      </c>
      <c r="D230" s="6" t="s">
        <v>1281</v>
      </c>
      <c r="E230" s="6" t="s">
        <v>1282</v>
      </c>
      <c r="F230" s="6" t="s">
        <v>1283</v>
      </c>
      <c r="G230" s="6" t="s">
        <v>269</v>
      </c>
      <c r="H230" s="6" t="s">
        <v>254</v>
      </c>
    </row>
    <row r="231" spans="1:8">
      <c r="A231" s="6">
        <v>230</v>
      </c>
      <c r="B231" s="6" t="s">
        <v>72</v>
      </c>
      <c r="C231" s="6" t="s">
        <v>1284</v>
      </c>
      <c r="D231" s="6" t="s">
        <v>1285</v>
      </c>
      <c r="E231" s="6" t="s">
        <v>1286</v>
      </c>
      <c r="F231" s="6" t="s">
        <v>793</v>
      </c>
      <c r="G231" s="6" t="s">
        <v>266</v>
      </c>
      <c r="H231" s="6" t="s">
        <v>254</v>
      </c>
    </row>
    <row r="232" spans="1:8">
      <c r="A232" s="6">
        <v>231</v>
      </c>
      <c r="B232" s="6" t="s">
        <v>72</v>
      </c>
      <c r="C232" s="6" t="s">
        <v>1287</v>
      </c>
      <c r="D232" s="6" t="s">
        <v>1288</v>
      </c>
      <c r="E232" s="6" t="s">
        <v>1289</v>
      </c>
      <c r="F232" s="6" t="s">
        <v>661</v>
      </c>
      <c r="G232" s="6" t="s">
        <v>269</v>
      </c>
      <c r="H232" s="6" t="s">
        <v>254</v>
      </c>
    </row>
    <row r="233" spans="1:8">
      <c r="A233" s="6">
        <v>232</v>
      </c>
      <c r="B233" s="6" t="s">
        <v>72</v>
      </c>
      <c r="C233" s="6" t="s">
        <v>2419</v>
      </c>
      <c r="D233" s="6" t="s">
        <v>2420</v>
      </c>
      <c r="E233" s="6" t="s">
        <v>2421</v>
      </c>
      <c r="F233" s="6" t="s">
        <v>642</v>
      </c>
      <c r="G233" s="6" t="s">
        <v>269</v>
      </c>
      <c r="H233" s="6" t="s">
        <v>254</v>
      </c>
    </row>
    <row r="234" spans="1:8">
      <c r="A234" s="6">
        <v>233</v>
      </c>
      <c r="B234" s="6" t="s">
        <v>72</v>
      </c>
      <c r="C234" s="6" t="s">
        <v>696</v>
      </c>
      <c r="D234" s="6" t="s">
        <v>697</v>
      </c>
      <c r="E234" s="6" t="s">
        <v>698</v>
      </c>
      <c r="F234" s="6" t="s">
        <v>638</v>
      </c>
      <c r="G234" s="6" t="s">
        <v>266</v>
      </c>
      <c r="H234" s="6" t="s">
        <v>254</v>
      </c>
    </row>
    <row r="235" spans="1:8">
      <c r="A235" s="6">
        <v>234</v>
      </c>
      <c r="B235" s="6" t="s">
        <v>72</v>
      </c>
      <c r="C235" s="6" t="s">
        <v>767</v>
      </c>
      <c r="D235" s="6" t="s">
        <v>768</v>
      </c>
      <c r="E235" s="6" t="s">
        <v>769</v>
      </c>
      <c r="F235" s="6" t="s">
        <v>756</v>
      </c>
      <c r="G235" s="6" t="s">
        <v>266</v>
      </c>
      <c r="H235" s="6" t="s">
        <v>254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174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4:I20"/>
  <sheetViews>
    <sheetView showGridLines="0" workbookViewId="0"/>
  </sheetViews>
  <sheetFormatPr defaultRowHeight="11.25"/>
  <cols>
    <col min="1" max="16384" width="9.140625" style="4"/>
  </cols>
  <sheetData>
    <row r="4" spans="1:9" s="196" customFormat="1" ht="23.1" customHeight="1">
      <c r="A4" s="198"/>
      <c r="B4" s="198"/>
      <c r="C4" s="198"/>
      <c r="D4" s="199" t="s">
        <v>291</v>
      </c>
      <c r="E4" s="202" t="s">
        <v>292</v>
      </c>
      <c r="F4" s="200"/>
      <c r="G4" s="200"/>
      <c r="H4" s="200"/>
      <c r="I4" s="201"/>
    </row>
    <row r="5" spans="1:9" s="196" customFormat="1" ht="23.1" customHeight="1">
      <c r="A5" s="198"/>
      <c r="B5" s="198"/>
      <c r="C5" s="198"/>
      <c r="D5" s="199" t="s">
        <v>293</v>
      </c>
      <c r="E5" s="202" t="s">
        <v>294</v>
      </c>
      <c r="F5" s="200"/>
      <c r="G5" s="200"/>
      <c r="H5" s="200"/>
      <c r="I5" s="201"/>
    </row>
    <row r="6" spans="1:9" s="196" customFormat="1" ht="23.1" customHeight="1">
      <c r="A6" s="198"/>
      <c r="B6" s="198"/>
      <c r="C6" s="198"/>
      <c r="D6" s="199" t="s">
        <v>295</v>
      </c>
      <c r="E6" s="202" t="s">
        <v>296</v>
      </c>
      <c r="F6" s="200"/>
      <c r="G6" s="200"/>
      <c r="H6" s="200"/>
      <c r="I6" s="201"/>
    </row>
    <row r="7" spans="1:9" s="196" customFormat="1" ht="23.1" customHeight="1">
      <c r="A7" s="198"/>
      <c r="B7" s="198"/>
      <c r="C7" s="198"/>
      <c r="D7" s="209" t="s">
        <v>297</v>
      </c>
      <c r="E7" s="210" t="s">
        <v>298</v>
      </c>
      <c r="F7" s="211"/>
      <c r="G7" s="211"/>
      <c r="H7" s="211"/>
      <c r="I7" s="212"/>
    </row>
    <row r="12" spans="1:9" s="219" customFormat="1" ht="18" customHeight="1">
      <c r="A12" s="213"/>
      <c r="B12" s="214"/>
      <c r="C12" s="215"/>
      <c r="D12" s="216"/>
      <c r="E12" s="462" t="s">
        <v>299</v>
      </c>
      <c r="F12" s="462"/>
      <c r="G12" s="217"/>
      <c r="H12" s="218"/>
    </row>
    <row r="13" spans="1:9" s="219" customFormat="1" ht="21" customHeight="1">
      <c r="A13" s="213" t="s">
        <v>300</v>
      </c>
      <c r="B13" s="220" t="s">
        <v>301</v>
      </c>
      <c r="C13" s="215"/>
      <c r="D13" s="221"/>
      <c r="E13" s="222" t="s">
        <v>302</v>
      </c>
      <c r="F13" s="223"/>
      <c r="G13" s="217"/>
      <c r="H13" s="224"/>
    </row>
    <row r="14" spans="1:9" s="219" customFormat="1" ht="21" customHeight="1">
      <c r="A14" s="213" t="s">
        <v>303</v>
      </c>
      <c r="B14" s="220" t="s">
        <v>304</v>
      </c>
      <c r="C14" s="215"/>
      <c r="D14" s="221"/>
      <c r="E14" s="222" t="s">
        <v>305</v>
      </c>
      <c r="F14" s="223"/>
      <c r="G14" s="217"/>
      <c r="H14" s="224"/>
    </row>
    <row r="15" spans="1:9" s="219" customFormat="1" ht="21" customHeight="1">
      <c r="A15" s="213" t="s">
        <v>306</v>
      </c>
      <c r="B15" s="220" t="s">
        <v>307</v>
      </c>
      <c r="C15" s="215"/>
      <c r="D15" s="221"/>
      <c r="E15" s="222" t="s">
        <v>308</v>
      </c>
      <c r="F15" s="223"/>
      <c r="G15" s="217"/>
      <c r="H15" s="224"/>
    </row>
    <row r="16" spans="1:9" s="219" customFormat="1" ht="21" customHeight="1">
      <c r="A16" s="213" t="s">
        <v>309</v>
      </c>
      <c r="B16" s="220" t="s">
        <v>310</v>
      </c>
      <c r="C16" s="215"/>
      <c r="D16" s="221"/>
      <c r="E16" s="222" t="s">
        <v>311</v>
      </c>
      <c r="F16" s="223"/>
      <c r="G16" s="217"/>
      <c r="H16" s="224"/>
    </row>
    <row r="19" spans="1:7">
      <c r="A19" s="463" t="s">
        <v>312</v>
      </c>
      <c r="B19" s="463"/>
      <c r="C19" s="463"/>
    </row>
    <row r="20" spans="1:7" s="196" customFormat="1" ht="23.1" customHeight="1">
      <c r="A20" s="198"/>
      <c r="B20" s="198"/>
      <c r="C20" s="198"/>
      <c r="D20" s="225" t="s">
        <v>313</v>
      </c>
      <c r="E20" s="226"/>
      <c r="F20" s="212"/>
      <c r="G20" s="212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536"/>
  <sheetViews>
    <sheetView showGridLines="0" workbookViewId="0"/>
  </sheetViews>
  <sheetFormatPr defaultRowHeight="11.25"/>
  <sheetData>
    <row r="1" spans="1:4">
      <c r="A1" t="s">
        <v>172</v>
      </c>
      <c r="B1" t="s">
        <v>169</v>
      </c>
      <c r="C1" t="s">
        <v>170</v>
      </c>
      <c r="D1" t="s">
        <v>171</v>
      </c>
    </row>
    <row r="2" spans="1:4">
      <c r="A2">
        <v>1</v>
      </c>
      <c r="B2" t="s">
        <v>1290</v>
      </c>
      <c r="C2" t="s">
        <v>1291</v>
      </c>
      <c r="D2" t="s">
        <v>1292</v>
      </c>
    </row>
    <row r="3" spans="1:4">
      <c r="A3">
        <v>2</v>
      </c>
      <c r="B3" t="s">
        <v>1290</v>
      </c>
      <c r="C3" t="s">
        <v>1293</v>
      </c>
      <c r="D3" t="s">
        <v>1294</v>
      </c>
    </row>
    <row r="4" spans="1:4">
      <c r="A4">
        <v>3</v>
      </c>
      <c r="B4" t="s">
        <v>1290</v>
      </c>
      <c r="C4" t="s">
        <v>1295</v>
      </c>
      <c r="D4" t="s">
        <v>1296</v>
      </c>
    </row>
    <row r="5" spans="1:4">
      <c r="A5">
        <v>4</v>
      </c>
      <c r="B5" t="s">
        <v>1290</v>
      </c>
      <c r="C5" t="s">
        <v>1297</v>
      </c>
      <c r="D5" t="s">
        <v>1298</v>
      </c>
    </row>
    <row r="6" spans="1:4">
      <c r="A6">
        <v>5</v>
      </c>
      <c r="B6" t="s">
        <v>1290</v>
      </c>
      <c r="C6" t="s">
        <v>1299</v>
      </c>
      <c r="D6" t="s">
        <v>1300</v>
      </c>
    </row>
    <row r="7" spans="1:4">
      <c r="A7">
        <v>6</v>
      </c>
      <c r="B7" t="s">
        <v>1290</v>
      </c>
      <c r="C7" t="s">
        <v>1301</v>
      </c>
      <c r="D7" t="s">
        <v>1302</v>
      </c>
    </row>
    <row r="8" spans="1:4">
      <c r="A8">
        <v>7</v>
      </c>
      <c r="B8" t="s">
        <v>1290</v>
      </c>
      <c r="C8" t="s">
        <v>1303</v>
      </c>
      <c r="D8" t="s">
        <v>1304</v>
      </c>
    </row>
    <row r="9" spans="1:4">
      <c r="A9">
        <v>8</v>
      </c>
      <c r="B9" t="s">
        <v>1290</v>
      </c>
      <c r="C9" t="s">
        <v>1305</v>
      </c>
      <c r="D9" t="s">
        <v>1306</v>
      </c>
    </row>
    <row r="10" spans="1:4">
      <c r="A10">
        <v>9</v>
      </c>
      <c r="B10" t="s">
        <v>1290</v>
      </c>
      <c r="C10" t="s">
        <v>1307</v>
      </c>
      <c r="D10" t="s">
        <v>1308</v>
      </c>
    </row>
    <row r="11" spans="1:4">
      <c r="A11">
        <v>10</v>
      </c>
      <c r="B11" t="s">
        <v>1290</v>
      </c>
      <c r="C11" t="s">
        <v>1309</v>
      </c>
      <c r="D11" t="s">
        <v>1310</v>
      </c>
    </row>
    <row r="12" spans="1:4">
      <c r="A12">
        <v>11</v>
      </c>
      <c r="B12" t="s">
        <v>1290</v>
      </c>
      <c r="C12" t="s">
        <v>1311</v>
      </c>
      <c r="D12" t="s">
        <v>1312</v>
      </c>
    </row>
    <row r="13" spans="1:4">
      <c r="A13">
        <v>12</v>
      </c>
      <c r="B13" t="s">
        <v>1290</v>
      </c>
      <c r="C13" t="s">
        <v>1313</v>
      </c>
      <c r="D13" t="s">
        <v>1314</v>
      </c>
    </row>
    <row r="14" spans="1:4">
      <c r="A14">
        <v>13</v>
      </c>
      <c r="B14" t="s">
        <v>1290</v>
      </c>
      <c r="C14" t="s">
        <v>1315</v>
      </c>
      <c r="D14" t="s">
        <v>1316</v>
      </c>
    </row>
    <row r="15" spans="1:4">
      <c r="A15">
        <v>14</v>
      </c>
      <c r="B15" t="s">
        <v>1290</v>
      </c>
      <c r="C15" t="s">
        <v>1317</v>
      </c>
      <c r="D15" t="s">
        <v>1318</v>
      </c>
    </row>
    <row r="16" spans="1:4">
      <c r="A16">
        <v>15</v>
      </c>
      <c r="B16" t="s">
        <v>1290</v>
      </c>
      <c r="C16" t="s">
        <v>1319</v>
      </c>
      <c r="D16" t="s">
        <v>1320</v>
      </c>
    </row>
    <row r="17" spans="1:4">
      <c r="A17">
        <v>16</v>
      </c>
      <c r="B17" t="s">
        <v>1290</v>
      </c>
      <c r="C17" t="s">
        <v>1321</v>
      </c>
      <c r="D17" t="s">
        <v>1322</v>
      </c>
    </row>
    <row r="18" spans="1:4">
      <c r="A18">
        <v>17</v>
      </c>
      <c r="B18" t="s">
        <v>1323</v>
      </c>
      <c r="C18" t="s">
        <v>1324</v>
      </c>
      <c r="D18" t="s">
        <v>1325</v>
      </c>
    </row>
    <row r="19" spans="1:4">
      <c r="A19">
        <v>18</v>
      </c>
      <c r="B19" t="s">
        <v>1323</v>
      </c>
      <c r="C19" t="s">
        <v>1326</v>
      </c>
      <c r="D19" t="s">
        <v>1327</v>
      </c>
    </row>
    <row r="20" spans="1:4">
      <c r="A20">
        <v>19</v>
      </c>
      <c r="B20" t="s">
        <v>1323</v>
      </c>
      <c r="C20" t="s">
        <v>1328</v>
      </c>
      <c r="D20" t="s">
        <v>1329</v>
      </c>
    </row>
    <row r="21" spans="1:4">
      <c r="A21">
        <v>20</v>
      </c>
      <c r="B21" t="s">
        <v>1323</v>
      </c>
      <c r="C21" t="s">
        <v>1330</v>
      </c>
      <c r="D21" t="s">
        <v>1331</v>
      </c>
    </row>
    <row r="22" spans="1:4">
      <c r="A22">
        <v>21</v>
      </c>
      <c r="B22" t="s">
        <v>1323</v>
      </c>
      <c r="C22" t="s">
        <v>1332</v>
      </c>
      <c r="D22" t="s">
        <v>1333</v>
      </c>
    </row>
    <row r="23" spans="1:4">
      <c r="A23">
        <v>22</v>
      </c>
      <c r="B23" t="s">
        <v>1323</v>
      </c>
      <c r="C23" t="s">
        <v>1334</v>
      </c>
      <c r="D23" t="s">
        <v>1335</v>
      </c>
    </row>
    <row r="24" spans="1:4">
      <c r="A24">
        <v>23</v>
      </c>
      <c r="B24" t="s">
        <v>1323</v>
      </c>
      <c r="C24" t="s">
        <v>1336</v>
      </c>
      <c r="D24" t="s">
        <v>1337</v>
      </c>
    </row>
    <row r="25" spans="1:4">
      <c r="A25">
        <v>24</v>
      </c>
      <c r="B25" t="s">
        <v>1323</v>
      </c>
      <c r="C25" t="s">
        <v>1338</v>
      </c>
      <c r="D25" t="s">
        <v>1339</v>
      </c>
    </row>
    <row r="26" spans="1:4">
      <c r="A26">
        <v>25</v>
      </c>
      <c r="B26" t="s">
        <v>1323</v>
      </c>
      <c r="C26" t="s">
        <v>1340</v>
      </c>
      <c r="D26" t="s">
        <v>1341</v>
      </c>
    </row>
    <row r="27" spans="1:4">
      <c r="A27">
        <v>26</v>
      </c>
      <c r="B27" t="s">
        <v>1342</v>
      </c>
      <c r="C27" t="s">
        <v>1343</v>
      </c>
      <c r="D27" t="s">
        <v>1344</v>
      </c>
    </row>
    <row r="28" spans="1:4">
      <c r="A28">
        <v>27</v>
      </c>
      <c r="B28" t="s">
        <v>1342</v>
      </c>
      <c r="C28" t="s">
        <v>1345</v>
      </c>
      <c r="D28" t="s">
        <v>1346</v>
      </c>
    </row>
    <row r="29" spans="1:4">
      <c r="A29">
        <v>28</v>
      </c>
      <c r="B29" t="s">
        <v>1342</v>
      </c>
      <c r="C29" t="s">
        <v>1347</v>
      </c>
      <c r="D29" t="s">
        <v>1348</v>
      </c>
    </row>
    <row r="30" spans="1:4">
      <c r="A30">
        <v>29</v>
      </c>
      <c r="B30" t="s">
        <v>1342</v>
      </c>
      <c r="C30" t="s">
        <v>1349</v>
      </c>
      <c r="D30" t="s">
        <v>1350</v>
      </c>
    </row>
    <row r="31" spans="1:4">
      <c r="A31">
        <v>30</v>
      </c>
      <c r="B31" t="s">
        <v>1342</v>
      </c>
      <c r="C31" t="s">
        <v>1351</v>
      </c>
      <c r="D31" t="s">
        <v>1352</v>
      </c>
    </row>
    <row r="32" spans="1:4">
      <c r="A32">
        <v>31</v>
      </c>
      <c r="B32" t="s">
        <v>1342</v>
      </c>
      <c r="C32" t="s">
        <v>1353</v>
      </c>
      <c r="D32" t="s">
        <v>1354</v>
      </c>
    </row>
    <row r="33" spans="1:4">
      <c r="A33">
        <v>32</v>
      </c>
      <c r="B33" t="s">
        <v>1342</v>
      </c>
      <c r="C33" t="s">
        <v>1307</v>
      </c>
      <c r="D33" t="s">
        <v>1355</v>
      </c>
    </row>
    <row r="34" spans="1:4">
      <c r="A34">
        <v>33</v>
      </c>
      <c r="B34" t="s">
        <v>1342</v>
      </c>
      <c r="C34" t="s">
        <v>589</v>
      </c>
      <c r="D34" t="s">
        <v>1356</v>
      </c>
    </row>
    <row r="35" spans="1:4">
      <c r="A35">
        <v>34</v>
      </c>
      <c r="B35" t="s">
        <v>1342</v>
      </c>
      <c r="C35" t="s">
        <v>1357</v>
      </c>
      <c r="D35" t="s">
        <v>1358</v>
      </c>
    </row>
    <row r="36" spans="1:4">
      <c r="A36">
        <v>35</v>
      </c>
      <c r="B36" t="s">
        <v>1342</v>
      </c>
      <c r="C36" t="s">
        <v>1359</v>
      </c>
      <c r="D36" t="s">
        <v>1360</v>
      </c>
    </row>
    <row r="37" spans="1:4">
      <c r="A37">
        <v>36</v>
      </c>
      <c r="B37" t="s">
        <v>1342</v>
      </c>
      <c r="C37" t="s">
        <v>1361</v>
      </c>
      <c r="D37" t="s">
        <v>1362</v>
      </c>
    </row>
    <row r="38" spans="1:4">
      <c r="A38">
        <v>37</v>
      </c>
      <c r="B38" t="s">
        <v>1342</v>
      </c>
      <c r="C38" t="s">
        <v>1363</v>
      </c>
      <c r="D38" t="s">
        <v>1364</v>
      </c>
    </row>
    <row r="39" spans="1:4">
      <c r="A39">
        <v>38</v>
      </c>
      <c r="B39" t="s">
        <v>1342</v>
      </c>
      <c r="C39" t="s">
        <v>1365</v>
      </c>
      <c r="D39" t="s">
        <v>1366</v>
      </c>
    </row>
    <row r="40" spans="1:4">
      <c r="A40">
        <v>39</v>
      </c>
      <c r="B40" t="s">
        <v>1367</v>
      </c>
      <c r="C40" t="s">
        <v>1368</v>
      </c>
      <c r="D40" t="s">
        <v>1369</v>
      </c>
    </row>
    <row r="41" spans="1:4">
      <c r="A41">
        <v>40</v>
      </c>
      <c r="B41" t="s">
        <v>1367</v>
      </c>
      <c r="C41" t="s">
        <v>588</v>
      </c>
      <c r="D41" t="s">
        <v>1370</v>
      </c>
    </row>
    <row r="42" spans="1:4">
      <c r="A42">
        <v>41</v>
      </c>
      <c r="B42" t="s">
        <v>1367</v>
      </c>
      <c r="C42" t="s">
        <v>1371</v>
      </c>
      <c r="D42" t="s">
        <v>1372</v>
      </c>
    </row>
    <row r="43" spans="1:4">
      <c r="A43">
        <v>42</v>
      </c>
      <c r="B43" t="s">
        <v>1367</v>
      </c>
      <c r="C43" t="s">
        <v>1373</v>
      </c>
      <c r="D43" t="s">
        <v>1374</v>
      </c>
    </row>
    <row r="44" spans="1:4">
      <c r="A44">
        <v>43</v>
      </c>
      <c r="B44" t="s">
        <v>1367</v>
      </c>
      <c r="C44" t="s">
        <v>1375</v>
      </c>
      <c r="D44" t="s">
        <v>1376</v>
      </c>
    </row>
    <row r="45" spans="1:4">
      <c r="A45">
        <v>44</v>
      </c>
      <c r="B45" t="s">
        <v>1367</v>
      </c>
      <c r="C45" t="s">
        <v>1377</v>
      </c>
      <c r="D45" t="s">
        <v>1378</v>
      </c>
    </row>
    <row r="46" spans="1:4">
      <c r="A46">
        <v>45</v>
      </c>
      <c r="B46" t="s">
        <v>1379</v>
      </c>
      <c r="C46" t="s">
        <v>1380</v>
      </c>
      <c r="D46" t="s">
        <v>1381</v>
      </c>
    </row>
    <row r="47" spans="1:4">
      <c r="A47">
        <v>46</v>
      </c>
      <c r="B47" t="s">
        <v>1379</v>
      </c>
      <c r="C47" t="s">
        <v>1382</v>
      </c>
      <c r="D47" t="s">
        <v>1383</v>
      </c>
    </row>
    <row r="48" spans="1:4">
      <c r="A48">
        <v>47</v>
      </c>
      <c r="B48" t="s">
        <v>1379</v>
      </c>
      <c r="C48" t="s">
        <v>1384</v>
      </c>
      <c r="D48" t="s">
        <v>1385</v>
      </c>
    </row>
    <row r="49" spans="1:4">
      <c r="A49">
        <v>48</v>
      </c>
      <c r="B49" t="s">
        <v>1379</v>
      </c>
      <c r="C49" t="s">
        <v>1386</v>
      </c>
      <c r="D49" t="s">
        <v>1387</v>
      </c>
    </row>
    <row r="50" spans="1:4">
      <c r="A50">
        <v>49</v>
      </c>
      <c r="B50" t="s">
        <v>1379</v>
      </c>
      <c r="C50" t="s">
        <v>1388</v>
      </c>
      <c r="D50" t="s">
        <v>1389</v>
      </c>
    </row>
    <row r="51" spans="1:4">
      <c r="A51">
        <v>50</v>
      </c>
      <c r="B51" t="s">
        <v>1379</v>
      </c>
      <c r="C51" t="s">
        <v>1390</v>
      </c>
      <c r="D51" t="s">
        <v>1391</v>
      </c>
    </row>
    <row r="52" spans="1:4">
      <c r="A52">
        <v>51</v>
      </c>
      <c r="B52" t="s">
        <v>1379</v>
      </c>
      <c r="C52" t="s">
        <v>1392</v>
      </c>
      <c r="D52" t="s">
        <v>1393</v>
      </c>
    </row>
    <row r="53" spans="1:4">
      <c r="A53">
        <v>52</v>
      </c>
      <c r="B53" t="s">
        <v>1379</v>
      </c>
      <c r="C53" t="s">
        <v>1394</v>
      </c>
      <c r="D53" t="s">
        <v>1395</v>
      </c>
    </row>
    <row r="54" spans="1:4">
      <c r="A54">
        <v>53</v>
      </c>
      <c r="B54" t="s">
        <v>1379</v>
      </c>
      <c r="C54" t="s">
        <v>1396</v>
      </c>
      <c r="D54" t="s">
        <v>1397</v>
      </c>
    </row>
    <row r="55" spans="1:4">
      <c r="A55">
        <v>54</v>
      </c>
      <c r="B55" t="s">
        <v>1379</v>
      </c>
      <c r="C55" t="s">
        <v>1398</v>
      </c>
      <c r="D55" t="s">
        <v>1399</v>
      </c>
    </row>
    <row r="56" spans="1:4">
      <c r="A56">
        <v>55</v>
      </c>
      <c r="B56" t="s">
        <v>1379</v>
      </c>
      <c r="C56" t="s">
        <v>1400</v>
      </c>
      <c r="D56" t="s">
        <v>1401</v>
      </c>
    </row>
    <row r="57" spans="1:4">
      <c r="A57">
        <v>56</v>
      </c>
      <c r="B57" t="s">
        <v>1402</v>
      </c>
      <c r="C57" t="s">
        <v>1403</v>
      </c>
      <c r="D57" t="s">
        <v>1404</v>
      </c>
    </row>
    <row r="58" spans="1:4">
      <c r="A58">
        <v>57</v>
      </c>
      <c r="B58" t="s">
        <v>1402</v>
      </c>
      <c r="C58" t="s">
        <v>1405</v>
      </c>
      <c r="D58" t="s">
        <v>1406</v>
      </c>
    </row>
    <row r="59" spans="1:4">
      <c r="A59">
        <v>58</v>
      </c>
      <c r="B59" t="s">
        <v>1402</v>
      </c>
      <c r="C59" t="s">
        <v>1407</v>
      </c>
      <c r="D59" t="s">
        <v>1408</v>
      </c>
    </row>
    <row r="60" spans="1:4">
      <c r="A60">
        <v>59</v>
      </c>
      <c r="B60" t="s">
        <v>1402</v>
      </c>
      <c r="C60" t="s">
        <v>1409</v>
      </c>
      <c r="D60" t="s">
        <v>1410</v>
      </c>
    </row>
    <row r="61" spans="1:4">
      <c r="A61">
        <v>60</v>
      </c>
      <c r="B61" t="s">
        <v>1402</v>
      </c>
      <c r="C61" t="s">
        <v>1411</v>
      </c>
      <c r="D61" t="s">
        <v>1412</v>
      </c>
    </row>
    <row r="62" spans="1:4">
      <c r="A62">
        <v>61</v>
      </c>
      <c r="B62" t="s">
        <v>1402</v>
      </c>
      <c r="C62" t="s">
        <v>1413</v>
      </c>
      <c r="D62" t="s">
        <v>1414</v>
      </c>
    </row>
    <row r="63" spans="1:4">
      <c r="A63">
        <v>62</v>
      </c>
      <c r="B63" t="s">
        <v>1402</v>
      </c>
      <c r="C63" t="s">
        <v>1415</v>
      </c>
      <c r="D63" t="s">
        <v>1416</v>
      </c>
    </row>
    <row r="64" spans="1:4">
      <c r="A64">
        <v>63</v>
      </c>
      <c r="B64" t="s">
        <v>1402</v>
      </c>
      <c r="C64" t="s">
        <v>1417</v>
      </c>
      <c r="D64" t="s">
        <v>1418</v>
      </c>
    </row>
    <row r="65" spans="1:4">
      <c r="A65">
        <v>64</v>
      </c>
      <c r="B65" t="s">
        <v>1419</v>
      </c>
      <c r="C65" t="s">
        <v>1420</v>
      </c>
      <c r="D65" t="s">
        <v>1421</v>
      </c>
    </row>
    <row r="66" spans="1:4">
      <c r="A66">
        <v>65</v>
      </c>
      <c r="B66" t="s">
        <v>1419</v>
      </c>
      <c r="C66" t="s">
        <v>1422</v>
      </c>
      <c r="D66" t="s">
        <v>1423</v>
      </c>
    </row>
    <row r="67" spans="1:4">
      <c r="A67">
        <v>66</v>
      </c>
      <c r="B67" t="s">
        <v>1419</v>
      </c>
      <c r="C67" t="s">
        <v>1424</v>
      </c>
      <c r="D67" t="s">
        <v>1425</v>
      </c>
    </row>
    <row r="68" spans="1:4">
      <c r="A68">
        <v>67</v>
      </c>
      <c r="B68" t="s">
        <v>1419</v>
      </c>
      <c r="C68" t="s">
        <v>1426</v>
      </c>
      <c r="D68" t="s">
        <v>1427</v>
      </c>
    </row>
    <row r="69" spans="1:4">
      <c r="A69">
        <v>68</v>
      </c>
      <c r="B69" t="s">
        <v>1419</v>
      </c>
      <c r="C69" t="s">
        <v>1428</v>
      </c>
      <c r="D69" t="s">
        <v>1429</v>
      </c>
    </row>
    <row r="70" spans="1:4">
      <c r="A70">
        <v>69</v>
      </c>
      <c r="B70" t="s">
        <v>1419</v>
      </c>
      <c r="C70" t="s">
        <v>1430</v>
      </c>
      <c r="D70" t="s">
        <v>1431</v>
      </c>
    </row>
    <row r="71" spans="1:4">
      <c r="A71">
        <v>70</v>
      </c>
      <c r="B71" t="s">
        <v>1419</v>
      </c>
      <c r="C71" t="s">
        <v>1432</v>
      </c>
      <c r="D71" t="s">
        <v>1433</v>
      </c>
    </row>
    <row r="72" spans="1:4">
      <c r="A72">
        <v>71</v>
      </c>
      <c r="B72" t="s">
        <v>1419</v>
      </c>
      <c r="C72" t="s">
        <v>1434</v>
      </c>
      <c r="D72" t="s">
        <v>1435</v>
      </c>
    </row>
    <row r="73" spans="1:4">
      <c r="A73">
        <v>72</v>
      </c>
      <c r="B73" t="s">
        <v>1419</v>
      </c>
      <c r="C73" t="s">
        <v>1436</v>
      </c>
      <c r="D73" t="s">
        <v>1437</v>
      </c>
    </row>
    <row r="74" spans="1:4">
      <c r="A74">
        <v>73</v>
      </c>
      <c r="B74" t="s">
        <v>1419</v>
      </c>
      <c r="C74" t="s">
        <v>1438</v>
      </c>
      <c r="D74" t="s">
        <v>1439</v>
      </c>
    </row>
    <row r="75" spans="1:4">
      <c r="A75">
        <v>74</v>
      </c>
      <c r="B75" t="s">
        <v>1419</v>
      </c>
      <c r="C75" t="s">
        <v>1440</v>
      </c>
      <c r="D75" t="s">
        <v>1441</v>
      </c>
    </row>
    <row r="76" spans="1:4">
      <c r="A76">
        <v>75</v>
      </c>
      <c r="B76" t="s">
        <v>1419</v>
      </c>
      <c r="C76" t="s">
        <v>576</v>
      </c>
      <c r="D76" t="s">
        <v>1442</v>
      </c>
    </row>
    <row r="77" spans="1:4">
      <c r="A77">
        <v>76</v>
      </c>
      <c r="B77" t="s">
        <v>1419</v>
      </c>
      <c r="C77" t="s">
        <v>1443</v>
      </c>
      <c r="D77" t="s">
        <v>1444</v>
      </c>
    </row>
    <row r="78" spans="1:4">
      <c r="A78">
        <v>77</v>
      </c>
      <c r="B78" t="s">
        <v>1419</v>
      </c>
      <c r="C78" t="s">
        <v>1445</v>
      </c>
      <c r="D78" t="s">
        <v>1446</v>
      </c>
    </row>
    <row r="79" spans="1:4">
      <c r="A79">
        <v>78</v>
      </c>
      <c r="B79" t="s">
        <v>1419</v>
      </c>
      <c r="C79" t="s">
        <v>1447</v>
      </c>
      <c r="D79" t="s">
        <v>1448</v>
      </c>
    </row>
    <row r="80" spans="1:4">
      <c r="A80">
        <v>79</v>
      </c>
      <c r="B80" t="s">
        <v>1419</v>
      </c>
      <c r="C80" t="s">
        <v>1449</v>
      </c>
      <c r="D80" t="s">
        <v>1450</v>
      </c>
    </row>
    <row r="81" spans="1:4">
      <c r="A81">
        <v>80</v>
      </c>
      <c r="B81" t="s">
        <v>1419</v>
      </c>
      <c r="C81" t="s">
        <v>1451</v>
      </c>
      <c r="D81" t="s">
        <v>1452</v>
      </c>
    </row>
    <row r="82" spans="1:4">
      <c r="A82">
        <v>81</v>
      </c>
      <c r="B82" t="s">
        <v>1419</v>
      </c>
      <c r="C82" t="s">
        <v>1453</v>
      </c>
      <c r="D82" t="s">
        <v>1454</v>
      </c>
    </row>
    <row r="83" spans="1:4">
      <c r="A83">
        <v>82</v>
      </c>
      <c r="B83" t="s">
        <v>1419</v>
      </c>
      <c r="C83" t="s">
        <v>1455</v>
      </c>
      <c r="D83" t="s">
        <v>1456</v>
      </c>
    </row>
    <row r="84" spans="1:4">
      <c r="A84">
        <v>83</v>
      </c>
      <c r="B84" t="s">
        <v>1457</v>
      </c>
      <c r="C84" t="s">
        <v>1458</v>
      </c>
      <c r="D84" t="s">
        <v>1459</v>
      </c>
    </row>
    <row r="85" spans="1:4">
      <c r="A85">
        <v>84</v>
      </c>
      <c r="B85" t="s">
        <v>1457</v>
      </c>
      <c r="C85" t="s">
        <v>1460</v>
      </c>
      <c r="D85" t="s">
        <v>1461</v>
      </c>
    </row>
    <row r="86" spans="1:4">
      <c r="A86">
        <v>85</v>
      </c>
      <c r="B86" t="s">
        <v>1457</v>
      </c>
      <c r="C86" t="s">
        <v>1462</v>
      </c>
      <c r="D86" t="s">
        <v>1463</v>
      </c>
    </row>
    <row r="87" spans="1:4">
      <c r="A87">
        <v>86</v>
      </c>
      <c r="B87" t="s">
        <v>1457</v>
      </c>
      <c r="C87" t="s">
        <v>1347</v>
      </c>
      <c r="D87" t="s">
        <v>1464</v>
      </c>
    </row>
    <row r="88" spans="1:4">
      <c r="A88">
        <v>87</v>
      </c>
      <c r="B88" t="s">
        <v>1457</v>
      </c>
      <c r="C88" t="s">
        <v>1465</v>
      </c>
      <c r="D88" t="s">
        <v>1466</v>
      </c>
    </row>
    <row r="89" spans="1:4">
      <c r="A89">
        <v>88</v>
      </c>
      <c r="B89" t="s">
        <v>1457</v>
      </c>
      <c r="C89" t="s">
        <v>1467</v>
      </c>
      <c r="D89" t="s">
        <v>1468</v>
      </c>
    </row>
    <row r="90" spans="1:4">
      <c r="A90">
        <v>89</v>
      </c>
      <c r="B90" t="s">
        <v>1457</v>
      </c>
      <c r="C90" t="s">
        <v>1469</v>
      </c>
      <c r="D90" t="s">
        <v>1470</v>
      </c>
    </row>
    <row r="91" spans="1:4">
      <c r="A91">
        <v>90</v>
      </c>
      <c r="B91" t="s">
        <v>1457</v>
      </c>
      <c r="C91" t="s">
        <v>1471</v>
      </c>
      <c r="D91" t="s">
        <v>1472</v>
      </c>
    </row>
    <row r="92" spans="1:4">
      <c r="A92">
        <v>91</v>
      </c>
      <c r="B92" t="s">
        <v>1457</v>
      </c>
      <c r="C92" t="s">
        <v>1473</v>
      </c>
      <c r="D92" t="s">
        <v>1474</v>
      </c>
    </row>
    <row r="93" spans="1:4">
      <c r="A93">
        <v>92</v>
      </c>
      <c r="B93" t="s">
        <v>1457</v>
      </c>
      <c r="C93" t="s">
        <v>1475</v>
      </c>
      <c r="D93" t="s">
        <v>1476</v>
      </c>
    </row>
    <row r="94" spans="1:4">
      <c r="A94">
        <v>93</v>
      </c>
      <c r="B94" t="s">
        <v>1457</v>
      </c>
      <c r="C94" t="s">
        <v>1477</v>
      </c>
      <c r="D94" t="s">
        <v>1478</v>
      </c>
    </row>
    <row r="95" spans="1:4">
      <c r="A95">
        <v>94</v>
      </c>
      <c r="B95" t="s">
        <v>1457</v>
      </c>
      <c r="C95" t="s">
        <v>1479</v>
      </c>
      <c r="D95" t="s">
        <v>1480</v>
      </c>
    </row>
    <row r="96" spans="1:4">
      <c r="A96">
        <v>95</v>
      </c>
      <c r="B96" t="s">
        <v>1481</v>
      </c>
      <c r="C96" t="s">
        <v>1295</v>
      </c>
      <c r="D96" t="s">
        <v>1482</v>
      </c>
    </row>
    <row r="97" spans="1:4">
      <c r="A97">
        <v>96</v>
      </c>
      <c r="B97" t="s">
        <v>1481</v>
      </c>
      <c r="C97" t="s">
        <v>1483</v>
      </c>
      <c r="D97" t="s">
        <v>1484</v>
      </c>
    </row>
    <row r="98" spans="1:4">
      <c r="A98">
        <v>97</v>
      </c>
      <c r="B98" t="s">
        <v>1481</v>
      </c>
      <c r="C98" t="s">
        <v>1485</v>
      </c>
      <c r="D98" t="s">
        <v>1486</v>
      </c>
    </row>
    <row r="99" spans="1:4">
      <c r="A99">
        <v>98</v>
      </c>
      <c r="B99" t="s">
        <v>1481</v>
      </c>
      <c r="C99" t="s">
        <v>1487</v>
      </c>
      <c r="D99" t="s">
        <v>1488</v>
      </c>
    </row>
    <row r="100" spans="1:4">
      <c r="A100">
        <v>99</v>
      </c>
      <c r="B100" t="s">
        <v>1481</v>
      </c>
      <c r="C100" t="s">
        <v>1489</v>
      </c>
      <c r="D100" t="s">
        <v>1490</v>
      </c>
    </row>
    <row r="101" spans="1:4">
      <c r="A101">
        <v>100</v>
      </c>
      <c r="B101" t="s">
        <v>1481</v>
      </c>
      <c r="C101" t="s">
        <v>1491</v>
      </c>
      <c r="D101" t="s">
        <v>1492</v>
      </c>
    </row>
    <row r="102" spans="1:4">
      <c r="A102">
        <v>101</v>
      </c>
      <c r="B102" t="s">
        <v>1481</v>
      </c>
      <c r="C102" t="s">
        <v>1493</v>
      </c>
      <c r="D102" t="s">
        <v>1494</v>
      </c>
    </row>
    <row r="103" spans="1:4">
      <c r="A103">
        <v>102</v>
      </c>
      <c r="B103" t="s">
        <v>1481</v>
      </c>
      <c r="C103" t="s">
        <v>1495</v>
      </c>
      <c r="D103" t="s">
        <v>1496</v>
      </c>
    </row>
    <row r="104" spans="1:4">
      <c r="A104">
        <v>103</v>
      </c>
      <c r="B104" t="s">
        <v>1481</v>
      </c>
      <c r="C104" t="s">
        <v>1497</v>
      </c>
      <c r="D104" t="s">
        <v>1498</v>
      </c>
    </row>
    <row r="105" spans="1:4">
      <c r="A105">
        <v>104</v>
      </c>
      <c r="B105" t="s">
        <v>1499</v>
      </c>
      <c r="C105" t="s">
        <v>1499</v>
      </c>
      <c r="D105" t="s">
        <v>1500</v>
      </c>
    </row>
    <row r="106" spans="1:4">
      <c r="A106">
        <v>105</v>
      </c>
      <c r="B106" t="s">
        <v>1501</v>
      </c>
      <c r="C106" t="s">
        <v>1501</v>
      </c>
      <c r="D106" t="s">
        <v>1502</v>
      </c>
    </row>
    <row r="107" spans="1:4">
      <c r="A107">
        <v>106</v>
      </c>
      <c r="B107" t="s">
        <v>1503</v>
      </c>
      <c r="C107" t="s">
        <v>1503</v>
      </c>
      <c r="D107" t="s">
        <v>1504</v>
      </c>
    </row>
    <row r="108" spans="1:4">
      <c r="A108">
        <v>107</v>
      </c>
      <c r="B108" t="s">
        <v>1505</v>
      </c>
      <c r="C108" t="s">
        <v>1505</v>
      </c>
      <c r="D108" t="s">
        <v>1506</v>
      </c>
    </row>
    <row r="109" spans="1:4">
      <c r="A109">
        <v>108</v>
      </c>
      <c r="B109" t="s">
        <v>1507</v>
      </c>
      <c r="C109" t="s">
        <v>1507</v>
      </c>
      <c r="D109" t="s">
        <v>1508</v>
      </c>
    </row>
    <row r="110" spans="1:4">
      <c r="A110">
        <v>109</v>
      </c>
      <c r="B110" t="s">
        <v>1509</v>
      </c>
      <c r="C110" t="s">
        <v>1509</v>
      </c>
      <c r="D110" t="s">
        <v>1510</v>
      </c>
    </row>
    <row r="111" spans="1:4">
      <c r="A111">
        <v>110</v>
      </c>
      <c r="B111" t="s">
        <v>1511</v>
      </c>
      <c r="C111" t="s">
        <v>1511</v>
      </c>
      <c r="D111" t="s">
        <v>1512</v>
      </c>
    </row>
    <row r="112" spans="1:4">
      <c r="A112">
        <v>111</v>
      </c>
      <c r="B112" t="s">
        <v>1513</v>
      </c>
      <c r="C112" t="s">
        <v>1513</v>
      </c>
      <c r="D112" t="s">
        <v>1514</v>
      </c>
    </row>
    <row r="113" spans="1:4">
      <c r="A113">
        <v>112</v>
      </c>
      <c r="B113" t="s">
        <v>1515</v>
      </c>
      <c r="C113" t="s">
        <v>1515</v>
      </c>
      <c r="D113" t="s">
        <v>1516</v>
      </c>
    </row>
    <row r="114" spans="1:4">
      <c r="A114">
        <v>113</v>
      </c>
      <c r="B114" t="s">
        <v>1517</v>
      </c>
      <c r="C114" t="s">
        <v>1517</v>
      </c>
      <c r="D114" t="s">
        <v>1518</v>
      </c>
    </row>
    <row r="115" spans="1:4">
      <c r="A115">
        <v>114</v>
      </c>
      <c r="B115" t="s">
        <v>1519</v>
      </c>
      <c r="C115" t="s">
        <v>1519</v>
      </c>
      <c r="D115" t="s">
        <v>1520</v>
      </c>
    </row>
    <row r="116" spans="1:4">
      <c r="A116">
        <v>115</v>
      </c>
      <c r="B116" t="s">
        <v>1521</v>
      </c>
      <c r="C116" t="s">
        <v>1521</v>
      </c>
      <c r="D116" t="s">
        <v>1522</v>
      </c>
    </row>
    <row r="117" spans="1:4">
      <c r="A117">
        <v>116</v>
      </c>
      <c r="B117" t="s">
        <v>1523</v>
      </c>
      <c r="C117" t="s">
        <v>1523</v>
      </c>
      <c r="D117" t="s">
        <v>1524</v>
      </c>
    </row>
    <row r="118" spans="1:4">
      <c r="A118">
        <v>117</v>
      </c>
      <c r="B118" t="s">
        <v>1525</v>
      </c>
      <c r="C118" t="s">
        <v>1526</v>
      </c>
      <c r="D118" t="s">
        <v>1527</v>
      </c>
    </row>
    <row r="119" spans="1:4">
      <c r="A119">
        <v>118</v>
      </c>
      <c r="B119" t="s">
        <v>1525</v>
      </c>
      <c r="C119" t="s">
        <v>1528</v>
      </c>
      <c r="D119" t="s">
        <v>1529</v>
      </c>
    </row>
    <row r="120" spans="1:4">
      <c r="A120">
        <v>119</v>
      </c>
      <c r="B120" t="s">
        <v>1525</v>
      </c>
      <c r="C120" t="s">
        <v>1530</v>
      </c>
      <c r="D120" t="s">
        <v>1531</v>
      </c>
    </row>
    <row r="121" spans="1:4">
      <c r="A121">
        <v>120</v>
      </c>
      <c r="B121" t="s">
        <v>1525</v>
      </c>
      <c r="C121" t="s">
        <v>1532</v>
      </c>
      <c r="D121" t="s">
        <v>1533</v>
      </c>
    </row>
    <row r="122" spans="1:4">
      <c r="A122">
        <v>121</v>
      </c>
      <c r="B122" t="s">
        <v>1525</v>
      </c>
      <c r="C122" t="s">
        <v>1534</v>
      </c>
      <c r="D122" t="s">
        <v>1535</v>
      </c>
    </row>
    <row r="123" spans="1:4">
      <c r="A123">
        <v>122</v>
      </c>
      <c r="B123" t="s">
        <v>1525</v>
      </c>
      <c r="C123" t="s">
        <v>1536</v>
      </c>
      <c r="D123" t="s">
        <v>1537</v>
      </c>
    </row>
    <row r="124" spans="1:4">
      <c r="A124">
        <v>123</v>
      </c>
      <c r="B124" t="s">
        <v>1525</v>
      </c>
      <c r="C124" t="s">
        <v>1392</v>
      </c>
      <c r="D124" t="s">
        <v>1538</v>
      </c>
    </row>
    <row r="125" spans="1:4">
      <c r="A125">
        <v>124</v>
      </c>
      <c r="B125" t="s">
        <v>1525</v>
      </c>
      <c r="C125" t="s">
        <v>1539</v>
      </c>
      <c r="D125" t="s">
        <v>1540</v>
      </c>
    </row>
    <row r="126" spans="1:4">
      <c r="A126">
        <v>125</v>
      </c>
      <c r="B126" t="s">
        <v>1541</v>
      </c>
      <c r="C126" t="s">
        <v>1542</v>
      </c>
      <c r="D126" t="s">
        <v>1543</v>
      </c>
    </row>
    <row r="127" spans="1:4">
      <c r="A127">
        <v>126</v>
      </c>
      <c r="B127" t="s">
        <v>1541</v>
      </c>
      <c r="C127" t="s">
        <v>1347</v>
      </c>
      <c r="D127" t="s">
        <v>1544</v>
      </c>
    </row>
    <row r="128" spans="1:4">
      <c r="A128">
        <v>127</v>
      </c>
      <c r="B128" t="s">
        <v>1541</v>
      </c>
      <c r="C128" t="s">
        <v>1545</v>
      </c>
      <c r="D128" t="s">
        <v>1546</v>
      </c>
    </row>
    <row r="129" spans="1:4">
      <c r="A129">
        <v>128</v>
      </c>
      <c r="B129" t="s">
        <v>1541</v>
      </c>
      <c r="C129" t="s">
        <v>1547</v>
      </c>
      <c r="D129" t="s">
        <v>1548</v>
      </c>
    </row>
    <row r="130" spans="1:4">
      <c r="A130">
        <v>129</v>
      </c>
      <c r="B130" t="s">
        <v>1541</v>
      </c>
      <c r="C130" t="s">
        <v>1549</v>
      </c>
      <c r="D130" t="s">
        <v>1550</v>
      </c>
    </row>
    <row r="131" spans="1:4">
      <c r="A131">
        <v>130</v>
      </c>
      <c r="B131" t="s">
        <v>1541</v>
      </c>
      <c r="C131" t="s">
        <v>1303</v>
      </c>
      <c r="D131" t="s">
        <v>1551</v>
      </c>
    </row>
    <row r="132" spans="1:4">
      <c r="A132">
        <v>131</v>
      </c>
      <c r="B132" t="s">
        <v>1541</v>
      </c>
      <c r="C132" t="s">
        <v>1552</v>
      </c>
      <c r="D132" t="s">
        <v>1553</v>
      </c>
    </row>
    <row r="133" spans="1:4">
      <c r="A133">
        <v>132</v>
      </c>
      <c r="B133" t="s">
        <v>1541</v>
      </c>
      <c r="C133" t="s">
        <v>1554</v>
      </c>
      <c r="D133" t="s">
        <v>1555</v>
      </c>
    </row>
    <row r="134" spans="1:4">
      <c r="A134">
        <v>133</v>
      </c>
      <c r="B134" t="s">
        <v>1541</v>
      </c>
      <c r="C134" t="s">
        <v>1556</v>
      </c>
      <c r="D134" t="s">
        <v>1557</v>
      </c>
    </row>
    <row r="135" spans="1:4">
      <c r="A135">
        <v>134</v>
      </c>
      <c r="B135" t="s">
        <v>1541</v>
      </c>
      <c r="C135" t="s">
        <v>1558</v>
      </c>
      <c r="D135" t="s">
        <v>1559</v>
      </c>
    </row>
    <row r="136" spans="1:4">
      <c r="A136">
        <v>135</v>
      </c>
      <c r="B136" t="s">
        <v>1541</v>
      </c>
      <c r="C136" t="s">
        <v>1560</v>
      </c>
      <c r="D136" t="s">
        <v>1561</v>
      </c>
    </row>
    <row r="137" spans="1:4">
      <c r="A137">
        <v>136</v>
      </c>
      <c r="B137" t="s">
        <v>1541</v>
      </c>
      <c r="C137" t="s">
        <v>1562</v>
      </c>
      <c r="D137" t="s">
        <v>1563</v>
      </c>
    </row>
    <row r="138" spans="1:4">
      <c r="A138">
        <v>137</v>
      </c>
      <c r="B138" t="s">
        <v>1541</v>
      </c>
      <c r="C138" t="s">
        <v>1564</v>
      </c>
      <c r="D138" t="s">
        <v>1565</v>
      </c>
    </row>
    <row r="139" spans="1:4">
      <c r="A139">
        <v>138</v>
      </c>
      <c r="B139" t="s">
        <v>1541</v>
      </c>
      <c r="C139" t="s">
        <v>1566</v>
      </c>
      <c r="D139" t="s">
        <v>1567</v>
      </c>
    </row>
    <row r="140" spans="1:4">
      <c r="A140">
        <v>139</v>
      </c>
      <c r="B140" t="s">
        <v>1568</v>
      </c>
      <c r="C140" t="s">
        <v>1569</v>
      </c>
      <c r="D140" t="s">
        <v>1570</v>
      </c>
    </row>
    <row r="141" spans="1:4">
      <c r="A141">
        <v>140</v>
      </c>
      <c r="B141" t="s">
        <v>1568</v>
      </c>
      <c r="C141" t="s">
        <v>1571</v>
      </c>
      <c r="D141" t="s">
        <v>1572</v>
      </c>
    </row>
    <row r="142" spans="1:4">
      <c r="A142">
        <v>141</v>
      </c>
      <c r="B142" t="s">
        <v>1568</v>
      </c>
      <c r="C142" t="s">
        <v>1573</v>
      </c>
      <c r="D142" t="s">
        <v>1574</v>
      </c>
    </row>
    <row r="143" spans="1:4">
      <c r="A143">
        <v>142</v>
      </c>
      <c r="B143" t="s">
        <v>1568</v>
      </c>
      <c r="C143" t="s">
        <v>1575</v>
      </c>
      <c r="D143" t="s">
        <v>1576</v>
      </c>
    </row>
    <row r="144" spans="1:4">
      <c r="A144">
        <v>143</v>
      </c>
      <c r="B144" t="s">
        <v>1568</v>
      </c>
      <c r="C144" t="s">
        <v>1577</v>
      </c>
      <c r="D144" t="s">
        <v>1578</v>
      </c>
    </row>
    <row r="145" spans="1:4">
      <c r="A145">
        <v>144</v>
      </c>
      <c r="B145" t="s">
        <v>1568</v>
      </c>
      <c r="C145" t="s">
        <v>1579</v>
      </c>
      <c r="D145" t="s">
        <v>1580</v>
      </c>
    </row>
    <row r="146" spans="1:4">
      <c r="A146">
        <v>145</v>
      </c>
      <c r="B146" t="s">
        <v>1568</v>
      </c>
      <c r="C146" t="s">
        <v>1581</v>
      </c>
      <c r="D146" t="s">
        <v>1582</v>
      </c>
    </row>
    <row r="147" spans="1:4">
      <c r="A147">
        <v>146</v>
      </c>
      <c r="B147" t="s">
        <v>1568</v>
      </c>
      <c r="C147" t="s">
        <v>1583</v>
      </c>
      <c r="D147" t="s">
        <v>1584</v>
      </c>
    </row>
    <row r="148" spans="1:4">
      <c r="A148">
        <v>147</v>
      </c>
      <c r="B148" t="s">
        <v>1568</v>
      </c>
      <c r="C148" t="s">
        <v>1585</v>
      </c>
      <c r="D148" t="s">
        <v>1586</v>
      </c>
    </row>
    <row r="149" spans="1:4">
      <c r="A149">
        <v>148</v>
      </c>
      <c r="B149" t="s">
        <v>1568</v>
      </c>
      <c r="C149" t="s">
        <v>1587</v>
      </c>
      <c r="D149" t="s">
        <v>1588</v>
      </c>
    </row>
    <row r="150" spans="1:4">
      <c r="A150">
        <v>149</v>
      </c>
      <c r="B150" t="s">
        <v>1568</v>
      </c>
      <c r="C150" t="s">
        <v>1589</v>
      </c>
      <c r="D150" t="s">
        <v>1590</v>
      </c>
    </row>
    <row r="151" spans="1:4">
      <c r="A151">
        <v>150</v>
      </c>
      <c r="B151" t="s">
        <v>1568</v>
      </c>
      <c r="C151" t="s">
        <v>1591</v>
      </c>
      <c r="D151" t="s">
        <v>1592</v>
      </c>
    </row>
    <row r="152" spans="1:4">
      <c r="A152">
        <v>151</v>
      </c>
      <c r="B152" t="s">
        <v>1568</v>
      </c>
      <c r="C152" t="s">
        <v>1593</v>
      </c>
      <c r="D152" t="s">
        <v>1594</v>
      </c>
    </row>
    <row r="153" spans="1:4">
      <c r="A153">
        <v>152</v>
      </c>
      <c r="B153" t="s">
        <v>1568</v>
      </c>
      <c r="C153" t="s">
        <v>1595</v>
      </c>
      <c r="D153" t="s">
        <v>1596</v>
      </c>
    </row>
    <row r="154" spans="1:4">
      <c r="A154">
        <v>153</v>
      </c>
      <c r="B154" t="s">
        <v>1568</v>
      </c>
      <c r="C154" t="s">
        <v>1597</v>
      </c>
      <c r="D154" t="s">
        <v>1598</v>
      </c>
    </row>
    <row r="155" spans="1:4">
      <c r="A155">
        <v>154</v>
      </c>
      <c r="B155" t="s">
        <v>1568</v>
      </c>
      <c r="C155" t="s">
        <v>1599</v>
      </c>
      <c r="D155" t="s">
        <v>1600</v>
      </c>
    </row>
    <row r="156" spans="1:4">
      <c r="A156">
        <v>155</v>
      </c>
      <c r="B156" t="s">
        <v>1568</v>
      </c>
      <c r="C156" t="s">
        <v>1601</v>
      </c>
      <c r="D156" t="s">
        <v>1602</v>
      </c>
    </row>
    <row r="157" spans="1:4">
      <c r="A157">
        <v>156</v>
      </c>
      <c r="B157" t="s">
        <v>1568</v>
      </c>
      <c r="C157" t="s">
        <v>1603</v>
      </c>
      <c r="D157" t="s">
        <v>1604</v>
      </c>
    </row>
    <row r="158" spans="1:4">
      <c r="A158">
        <v>157</v>
      </c>
      <c r="B158" t="s">
        <v>1568</v>
      </c>
      <c r="C158" t="s">
        <v>1605</v>
      </c>
      <c r="D158" t="s">
        <v>1606</v>
      </c>
    </row>
    <row r="159" spans="1:4">
      <c r="A159">
        <v>158</v>
      </c>
      <c r="B159" t="s">
        <v>1568</v>
      </c>
      <c r="C159" t="s">
        <v>1607</v>
      </c>
      <c r="D159" t="s">
        <v>1608</v>
      </c>
    </row>
    <row r="160" spans="1:4">
      <c r="A160">
        <v>159</v>
      </c>
      <c r="B160" t="s">
        <v>1568</v>
      </c>
      <c r="C160" t="s">
        <v>1609</v>
      </c>
      <c r="D160" t="s">
        <v>1610</v>
      </c>
    </row>
    <row r="161" spans="1:4">
      <c r="A161">
        <v>160</v>
      </c>
      <c r="B161" t="s">
        <v>1568</v>
      </c>
      <c r="C161" t="s">
        <v>1611</v>
      </c>
      <c r="D161" t="s">
        <v>1612</v>
      </c>
    </row>
    <row r="162" spans="1:4">
      <c r="A162">
        <v>161</v>
      </c>
      <c r="B162" t="s">
        <v>1568</v>
      </c>
      <c r="C162" t="s">
        <v>1613</v>
      </c>
      <c r="D162" t="s">
        <v>1614</v>
      </c>
    </row>
    <row r="163" spans="1:4">
      <c r="A163">
        <v>162</v>
      </c>
      <c r="B163" t="s">
        <v>1568</v>
      </c>
      <c r="C163" t="s">
        <v>1615</v>
      </c>
      <c r="D163" t="s">
        <v>1616</v>
      </c>
    </row>
    <row r="164" spans="1:4">
      <c r="A164">
        <v>163</v>
      </c>
      <c r="B164" t="s">
        <v>1568</v>
      </c>
      <c r="C164" t="s">
        <v>1617</v>
      </c>
      <c r="D164" t="s">
        <v>1618</v>
      </c>
    </row>
    <row r="165" spans="1:4">
      <c r="A165">
        <v>164</v>
      </c>
      <c r="B165" t="s">
        <v>1568</v>
      </c>
      <c r="C165" t="s">
        <v>1619</v>
      </c>
      <c r="D165" t="s">
        <v>1620</v>
      </c>
    </row>
    <row r="166" spans="1:4">
      <c r="A166">
        <v>165</v>
      </c>
      <c r="B166" t="s">
        <v>1621</v>
      </c>
      <c r="C166" t="s">
        <v>1622</v>
      </c>
      <c r="D166" t="s">
        <v>1623</v>
      </c>
    </row>
    <row r="167" spans="1:4">
      <c r="A167">
        <v>166</v>
      </c>
      <c r="B167" t="s">
        <v>1621</v>
      </c>
      <c r="C167" t="s">
        <v>1624</v>
      </c>
      <c r="D167" t="s">
        <v>1625</v>
      </c>
    </row>
    <row r="168" spans="1:4">
      <c r="A168">
        <v>167</v>
      </c>
      <c r="B168" t="s">
        <v>1621</v>
      </c>
      <c r="C168" t="s">
        <v>1626</v>
      </c>
      <c r="D168" t="s">
        <v>1627</v>
      </c>
    </row>
    <row r="169" spans="1:4">
      <c r="A169">
        <v>168</v>
      </c>
      <c r="B169" t="s">
        <v>1621</v>
      </c>
      <c r="C169" t="s">
        <v>1628</v>
      </c>
      <c r="D169" t="s">
        <v>1629</v>
      </c>
    </row>
    <row r="170" spans="1:4">
      <c r="A170">
        <v>169</v>
      </c>
      <c r="B170" t="s">
        <v>1621</v>
      </c>
      <c r="C170" t="s">
        <v>1630</v>
      </c>
      <c r="D170" t="s">
        <v>1631</v>
      </c>
    </row>
    <row r="171" spans="1:4">
      <c r="A171">
        <v>170</v>
      </c>
      <c r="B171" t="s">
        <v>1621</v>
      </c>
      <c r="C171" t="s">
        <v>1632</v>
      </c>
      <c r="D171" t="s">
        <v>1633</v>
      </c>
    </row>
    <row r="172" spans="1:4">
      <c r="A172">
        <v>171</v>
      </c>
      <c r="B172" t="s">
        <v>1621</v>
      </c>
      <c r="C172" t="s">
        <v>1634</v>
      </c>
      <c r="D172" t="s">
        <v>1635</v>
      </c>
    </row>
    <row r="173" spans="1:4">
      <c r="A173">
        <v>172</v>
      </c>
      <c r="B173" t="s">
        <v>1621</v>
      </c>
      <c r="C173" t="s">
        <v>1636</v>
      </c>
      <c r="D173" t="s">
        <v>1637</v>
      </c>
    </row>
    <row r="174" spans="1:4">
      <c r="A174">
        <v>173</v>
      </c>
      <c r="B174" t="s">
        <v>1621</v>
      </c>
      <c r="C174" t="s">
        <v>1638</v>
      </c>
      <c r="D174" t="s">
        <v>1639</v>
      </c>
    </row>
    <row r="175" spans="1:4">
      <c r="A175">
        <v>174</v>
      </c>
      <c r="B175" t="s">
        <v>1621</v>
      </c>
      <c r="C175" t="s">
        <v>1640</v>
      </c>
      <c r="D175" t="s">
        <v>1641</v>
      </c>
    </row>
    <row r="176" spans="1:4">
      <c r="A176">
        <v>175</v>
      </c>
      <c r="B176" t="s">
        <v>1621</v>
      </c>
      <c r="C176" t="s">
        <v>1642</v>
      </c>
      <c r="D176" t="s">
        <v>1643</v>
      </c>
    </row>
    <row r="177" spans="1:4">
      <c r="A177">
        <v>176</v>
      </c>
      <c r="B177" t="s">
        <v>1621</v>
      </c>
      <c r="C177" t="s">
        <v>1644</v>
      </c>
      <c r="D177" t="s">
        <v>1645</v>
      </c>
    </row>
    <row r="178" spans="1:4">
      <c r="A178">
        <v>177</v>
      </c>
      <c r="B178" t="s">
        <v>1621</v>
      </c>
      <c r="C178" t="s">
        <v>1646</v>
      </c>
      <c r="D178" t="s">
        <v>1647</v>
      </c>
    </row>
    <row r="179" spans="1:4">
      <c r="A179">
        <v>178</v>
      </c>
      <c r="B179" t="s">
        <v>1621</v>
      </c>
      <c r="C179" t="s">
        <v>1648</v>
      </c>
      <c r="D179" t="s">
        <v>1649</v>
      </c>
    </row>
    <row r="180" spans="1:4">
      <c r="A180">
        <v>179</v>
      </c>
      <c r="B180" t="s">
        <v>1650</v>
      </c>
      <c r="C180" t="s">
        <v>1650</v>
      </c>
      <c r="D180" t="s">
        <v>1651</v>
      </c>
    </row>
    <row r="181" spans="1:4">
      <c r="A181">
        <v>180</v>
      </c>
      <c r="B181" t="s">
        <v>1652</v>
      </c>
      <c r="C181" t="s">
        <v>1652</v>
      </c>
      <c r="D181" t="s">
        <v>1653</v>
      </c>
    </row>
    <row r="182" spans="1:4">
      <c r="A182">
        <v>181</v>
      </c>
      <c r="B182" t="s">
        <v>1654</v>
      </c>
      <c r="C182" t="s">
        <v>1654</v>
      </c>
      <c r="D182" t="s">
        <v>1655</v>
      </c>
    </row>
    <row r="183" spans="1:4">
      <c r="A183">
        <v>182</v>
      </c>
      <c r="B183" t="s">
        <v>1656</v>
      </c>
      <c r="C183" t="s">
        <v>1657</v>
      </c>
      <c r="D183" t="s">
        <v>1658</v>
      </c>
    </row>
    <row r="184" spans="1:4">
      <c r="A184">
        <v>183</v>
      </c>
      <c r="B184" t="s">
        <v>1656</v>
      </c>
      <c r="C184" t="s">
        <v>1659</v>
      </c>
      <c r="D184" t="s">
        <v>1660</v>
      </c>
    </row>
    <row r="185" spans="1:4">
      <c r="A185">
        <v>184</v>
      </c>
      <c r="B185" t="s">
        <v>1656</v>
      </c>
      <c r="C185" t="s">
        <v>1661</v>
      </c>
      <c r="D185" t="s">
        <v>1662</v>
      </c>
    </row>
    <row r="186" spans="1:4">
      <c r="A186">
        <v>185</v>
      </c>
      <c r="B186" t="s">
        <v>1656</v>
      </c>
      <c r="C186" t="s">
        <v>1663</v>
      </c>
      <c r="D186" t="s">
        <v>1664</v>
      </c>
    </row>
    <row r="187" spans="1:4">
      <c r="A187">
        <v>186</v>
      </c>
      <c r="B187" t="s">
        <v>1656</v>
      </c>
      <c r="C187" t="s">
        <v>1665</v>
      </c>
      <c r="D187" t="s">
        <v>1666</v>
      </c>
    </row>
    <row r="188" spans="1:4">
      <c r="A188">
        <v>187</v>
      </c>
      <c r="B188" t="s">
        <v>1656</v>
      </c>
      <c r="C188" t="s">
        <v>1667</v>
      </c>
      <c r="D188" t="s">
        <v>1668</v>
      </c>
    </row>
    <row r="189" spans="1:4">
      <c r="A189">
        <v>188</v>
      </c>
      <c r="B189" t="s">
        <v>1656</v>
      </c>
      <c r="C189" t="s">
        <v>1669</v>
      </c>
      <c r="D189" t="s">
        <v>1670</v>
      </c>
    </row>
    <row r="190" spans="1:4">
      <c r="A190">
        <v>189</v>
      </c>
      <c r="B190" t="s">
        <v>1656</v>
      </c>
      <c r="C190" t="s">
        <v>1671</v>
      </c>
      <c r="D190" t="s">
        <v>1672</v>
      </c>
    </row>
    <row r="191" spans="1:4">
      <c r="A191">
        <v>190</v>
      </c>
      <c r="B191" t="s">
        <v>1656</v>
      </c>
      <c r="C191" t="s">
        <v>1673</v>
      </c>
      <c r="D191" t="s">
        <v>1674</v>
      </c>
    </row>
    <row r="192" spans="1:4">
      <c r="A192">
        <v>191</v>
      </c>
      <c r="B192" t="s">
        <v>1656</v>
      </c>
      <c r="C192" t="s">
        <v>1675</v>
      </c>
      <c r="D192" t="s">
        <v>1676</v>
      </c>
    </row>
    <row r="193" spans="1:4">
      <c r="A193">
        <v>192</v>
      </c>
      <c r="B193" t="s">
        <v>1656</v>
      </c>
      <c r="C193" t="s">
        <v>1303</v>
      </c>
      <c r="D193" t="s">
        <v>1677</v>
      </c>
    </row>
    <row r="194" spans="1:4">
      <c r="A194">
        <v>193</v>
      </c>
      <c r="B194" t="s">
        <v>1656</v>
      </c>
      <c r="C194" t="s">
        <v>1678</v>
      </c>
      <c r="D194" t="s">
        <v>1679</v>
      </c>
    </row>
    <row r="195" spans="1:4">
      <c r="A195">
        <v>194</v>
      </c>
      <c r="B195" t="s">
        <v>1656</v>
      </c>
      <c r="C195" t="s">
        <v>1680</v>
      </c>
      <c r="D195" t="s">
        <v>1681</v>
      </c>
    </row>
    <row r="196" spans="1:4">
      <c r="A196">
        <v>195</v>
      </c>
      <c r="B196" t="s">
        <v>1656</v>
      </c>
      <c r="C196" t="s">
        <v>1682</v>
      </c>
      <c r="D196" t="s">
        <v>1683</v>
      </c>
    </row>
    <row r="197" spans="1:4">
      <c r="A197">
        <v>196</v>
      </c>
      <c r="B197" t="s">
        <v>1656</v>
      </c>
      <c r="C197" t="s">
        <v>1684</v>
      </c>
      <c r="D197" t="s">
        <v>1685</v>
      </c>
    </row>
    <row r="198" spans="1:4">
      <c r="A198">
        <v>197</v>
      </c>
      <c r="B198" t="s">
        <v>1656</v>
      </c>
      <c r="C198" t="s">
        <v>1686</v>
      </c>
      <c r="D198" t="s">
        <v>1687</v>
      </c>
    </row>
    <row r="199" spans="1:4">
      <c r="A199">
        <v>198</v>
      </c>
      <c r="B199" t="s">
        <v>1688</v>
      </c>
      <c r="C199" t="s">
        <v>1689</v>
      </c>
      <c r="D199" t="s">
        <v>1690</v>
      </c>
    </row>
    <row r="200" spans="1:4">
      <c r="A200">
        <v>199</v>
      </c>
      <c r="B200" t="s">
        <v>1688</v>
      </c>
      <c r="C200" t="s">
        <v>1691</v>
      </c>
      <c r="D200" t="s">
        <v>1692</v>
      </c>
    </row>
    <row r="201" spans="1:4">
      <c r="A201">
        <v>200</v>
      </c>
      <c r="B201" t="s">
        <v>1688</v>
      </c>
      <c r="C201" t="s">
        <v>1693</v>
      </c>
      <c r="D201" t="s">
        <v>1694</v>
      </c>
    </row>
    <row r="202" spans="1:4">
      <c r="A202">
        <v>201</v>
      </c>
      <c r="B202" t="s">
        <v>1688</v>
      </c>
      <c r="C202" t="s">
        <v>1695</v>
      </c>
      <c r="D202" t="s">
        <v>1696</v>
      </c>
    </row>
    <row r="203" spans="1:4">
      <c r="A203">
        <v>202</v>
      </c>
      <c r="B203" t="s">
        <v>1688</v>
      </c>
      <c r="C203" t="s">
        <v>1697</v>
      </c>
      <c r="D203" t="s">
        <v>1698</v>
      </c>
    </row>
    <row r="204" spans="1:4">
      <c r="A204">
        <v>203</v>
      </c>
      <c r="B204" t="s">
        <v>1688</v>
      </c>
      <c r="C204" t="s">
        <v>1699</v>
      </c>
      <c r="D204" t="s">
        <v>1700</v>
      </c>
    </row>
    <row r="205" spans="1:4">
      <c r="A205">
        <v>204</v>
      </c>
      <c r="B205" t="s">
        <v>1688</v>
      </c>
      <c r="C205" t="s">
        <v>1701</v>
      </c>
      <c r="D205" t="s">
        <v>1702</v>
      </c>
    </row>
    <row r="206" spans="1:4">
      <c r="A206">
        <v>205</v>
      </c>
      <c r="B206" t="s">
        <v>1688</v>
      </c>
      <c r="C206" t="s">
        <v>1703</v>
      </c>
      <c r="D206" t="s">
        <v>1704</v>
      </c>
    </row>
    <row r="207" spans="1:4">
      <c r="A207">
        <v>206</v>
      </c>
      <c r="B207" t="s">
        <v>1688</v>
      </c>
      <c r="C207" t="s">
        <v>1705</v>
      </c>
      <c r="D207" t="s">
        <v>1706</v>
      </c>
    </row>
    <row r="208" spans="1:4">
      <c r="A208">
        <v>207</v>
      </c>
      <c r="B208" t="s">
        <v>1688</v>
      </c>
      <c r="C208" t="s">
        <v>1707</v>
      </c>
      <c r="D208" t="s">
        <v>1708</v>
      </c>
    </row>
    <row r="209" spans="1:4">
      <c r="A209">
        <v>208</v>
      </c>
      <c r="B209" t="s">
        <v>1709</v>
      </c>
      <c r="C209" t="s">
        <v>1710</v>
      </c>
      <c r="D209" t="s">
        <v>1711</v>
      </c>
    </row>
    <row r="210" spans="1:4">
      <c r="A210">
        <v>209</v>
      </c>
      <c r="B210" t="s">
        <v>1709</v>
      </c>
      <c r="C210" t="s">
        <v>584</v>
      </c>
      <c r="D210" t="s">
        <v>1712</v>
      </c>
    </row>
    <row r="211" spans="1:4">
      <c r="A211">
        <v>210</v>
      </c>
      <c r="B211" t="s">
        <v>1709</v>
      </c>
      <c r="C211" t="s">
        <v>1713</v>
      </c>
      <c r="D211" t="s">
        <v>1714</v>
      </c>
    </row>
    <row r="212" spans="1:4">
      <c r="A212">
        <v>211</v>
      </c>
      <c r="B212" t="s">
        <v>1709</v>
      </c>
      <c r="C212" t="s">
        <v>1632</v>
      </c>
      <c r="D212" t="s">
        <v>1715</v>
      </c>
    </row>
    <row r="213" spans="1:4">
      <c r="A213">
        <v>212</v>
      </c>
      <c r="B213" t="s">
        <v>1709</v>
      </c>
      <c r="C213" t="s">
        <v>1716</v>
      </c>
      <c r="D213" t="s">
        <v>1717</v>
      </c>
    </row>
    <row r="214" spans="1:4">
      <c r="A214">
        <v>213</v>
      </c>
      <c r="B214" t="s">
        <v>1709</v>
      </c>
      <c r="C214" t="s">
        <v>1718</v>
      </c>
      <c r="D214" t="s">
        <v>1719</v>
      </c>
    </row>
    <row r="215" spans="1:4">
      <c r="A215">
        <v>214</v>
      </c>
      <c r="B215" t="s">
        <v>1709</v>
      </c>
      <c r="C215" t="s">
        <v>1720</v>
      </c>
      <c r="D215" t="s">
        <v>1721</v>
      </c>
    </row>
    <row r="216" spans="1:4">
      <c r="A216">
        <v>215</v>
      </c>
      <c r="B216" t="s">
        <v>1709</v>
      </c>
      <c r="C216" t="s">
        <v>1722</v>
      </c>
      <c r="D216" t="s">
        <v>1723</v>
      </c>
    </row>
    <row r="217" spans="1:4">
      <c r="A217">
        <v>216</v>
      </c>
      <c r="B217" t="s">
        <v>1709</v>
      </c>
      <c r="C217" t="s">
        <v>1307</v>
      </c>
      <c r="D217" t="s">
        <v>1724</v>
      </c>
    </row>
    <row r="218" spans="1:4">
      <c r="A218">
        <v>217</v>
      </c>
      <c r="B218" t="s">
        <v>1709</v>
      </c>
      <c r="C218" t="s">
        <v>1725</v>
      </c>
      <c r="D218" t="s">
        <v>1726</v>
      </c>
    </row>
    <row r="219" spans="1:4">
      <c r="A219">
        <v>218</v>
      </c>
      <c r="B219" t="s">
        <v>1709</v>
      </c>
      <c r="C219" t="s">
        <v>1727</v>
      </c>
      <c r="D219" t="s">
        <v>1728</v>
      </c>
    </row>
    <row r="220" spans="1:4">
      <c r="A220">
        <v>219</v>
      </c>
      <c r="B220" t="s">
        <v>1709</v>
      </c>
      <c r="C220" t="s">
        <v>1556</v>
      </c>
      <c r="D220" t="s">
        <v>1729</v>
      </c>
    </row>
    <row r="221" spans="1:4">
      <c r="A221">
        <v>220</v>
      </c>
      <c r="B221" t="s">
        <v>1709</v>
      </c>
      <c r="C221" t="s">
        <v>1730</v>
      </c>
      <c r="D221" t="s">
        <v>1731</v>
      </c>
    </row>
    <row r="222" spans="1:4">
      <c r="A222">
        <v>221</v>
      </c>
      <c r="B222" t="s">
        <v>1709</v>
      </c>
      <c r="C222" t="s">
        <v>1732</v>
      </c>
      <c r="D222" t="s">
        <v>1733</v>
      </c>
    </row>
    <row r="223" spans="1:4">
      <c r="A223">
        <v>222</v>
      </c>
      <c r="B223" t="s">
        <v>1709</v>
      </c>
      <c r="C223" t="s">
        <v>1734</v>
      </c>
      <c r="D223" t="s">
        <v>1735</v>
      </c>
    </row>
    <row r="224" spans="1:4">
      <c r="A224">
        <v>223</v>
      </c>
      <c r="B224" t="s">
        <v>1709</v>
      </c>
      <c r="C224" t="s">
        <v>1736</v>
      </c>
      <c r="D224" t="s">
        <v>1737</v>
      </c>
    </row>
    <row r="225" spans="1:4">
      <c r="A225">
        <v>224</v>
      </c>
      <c r="B225" t="s">
        <v>1709</v>
      </c>
      <c r="C225" t="s">
        <v>1738</v>
      </c>
      <c r="D225" t="s">
        <v>1739</v>
      </c>
    </row>
    <row r="226" spans="1:4">
      <c r="A226">
        <v>225</v>
      </c>
      <c r="B226" t="s">
        <v>1709</v>
      </c>
      <c r="C226" t="s">
        <v>1740</v>
      </c>
      <c r="D226" t="s">
        <v>1741</v>
      </c>
    </row>
    <row r="227" spans="1:4">
      <c r="A227">
        <v>226</v>
      </c>
      <c r="B227" t="s">
        <v>1742</v>
      </c>
      <c r="C227" t="s">
        <v>1710</v>
      </c>
      <c r="D227" t="s">
        <v>1743</v>
      </c>
    </row>
    <row r="228" spans="1:4">
      <c r="A228">
        <v>227</v>
      </c>
      <c r="B228" t="s">
        <v>1742</v>
      </c>
      <c r="C228" t="s">
        <v>1744</v>
      </c>
      <c r="D228" t="s">
        <v>1745</v>
      </c>
    </row>
    <row r="229" spans="1:4">
      <c r="A229">
        <v>228</v>
      </c>
      <c r="B229" t="s">
        <v>1742</v>
      </c>
      <c r="C229" t="s">
        <v>1746</v>
      </c>
      <c r="D229" t="s">
        <v>1747</v>
      </c>
    </row>
    <row r="230" spans="1:4">
      <c r="A230">
        <v>229</v>
      </c>
      <c r="B230" t="s">
        <v>1742</v>
      </c>
      <c r="C230" t="s">
        <v>1748</v>
      </c>
      <c r="D230" t="s">
        <v>1749</v>
      </c>
    </row>
    <row r="231" spans="1:4">
      <c r="A231">
        <v>230</v>
      </c>
      <c r="B231" t="s">
        <v>1742</v>
      </c>
      <c r="C231" t="s">
        <v>1750</v>
      </c>
      <c r="D231" t="s">
        <v>1751</v>
      </c>
    </row>
    <row r="232" spans="1:4">
      <c r="A232">
        <v>231</v>
      </c>
      <c r="B232" t="s">
        <v>1742</v>
      </c>
      <c r="C232" t="s">
        <v>1752</v>
      </c>
      <c r="D232" t="s">
        <v>1753</v>
      </c>
    </row>
    <row r="233" spans="1:4">
      <c r="A233">
        <v>232</v>
      </c>
      <c r="B233" t="s">
        <v>1742</v>
      </c>
      <c r="C233" t="s">
        <v>1754</v>
      </c>
      <c r="D233" t="s">
        <v>1755</v>
      </c>
    </row>
    <row r="234" spans="1:4">
      <c r="A234">
        <v>233</v>
      </c>
      <c r="B234" t="s">
        <v>1742</v>
      </c>
      <c r="C234" t="s">
        <v>1756</v>
      </c>
      <c r="D234" t="s">
        <v>1757</v>
      </c>
    </row>
    <row r="235" spans="1:4">
      <c r="A235">
        <v>234</v>
      </c>
      <c r="B235" t="s">
        <v>1742</v>
      </c>
      <c r="C235" t="s">
        <v>1680</v>
      </c>
      <c r="D235" t="s">
        <v>1758</v>
      </c>
    </row>
    <row r="236" spans="1:4">
      <c r="A236">
        <v>235</v>
      </c>
      <c r="B236" t="s">
        <v>1742</v>
      </c>
      <c r="C236" t="s">
        <v>1759</v>
      </c>
      <c r="D236" t="s">
        <v>1760</v>
      </c>
    </row>
    <row r="237" spans="1:4">
      <c r="A237">
        <v>236</v>
      </c>
      <c r="B237" t="s">
        <v>1742</v>
      </c>
      <c r="C237" t="s">
        <v>1761</v>
      </c>
      <c r="D237" t="s">
        <v>1762</v>
      </c>
    </row>
    <row r="238" spans="1:4">
      <c r="A238">
        <v>237</v>
      </c>
      <c r="B238" t="s">
        <v>1742</v>
      </c>
      <c r="C238" t="s">
        <v>1763</v>
      </c>
      <c r="D238" t="s">
        <v>1764</v>
      </c>
    </row>
    <row r="239" spans="1:4">
      <c r="A239">
        <v>238</v>
      </c>
      <c r="B239" t="s">
        <v>1742</v>
      </c>
      <c r="C239" t="s">
        <v>1765</v>
      </c>
      <c r="D239" t="s">
        <v>1766</v>
      </c>
    </row>
    <row r="240" spans="1:4">
      <c r="A240">
        <v>239</v>
      </c>
      <c r="B240" t="s">
        <v>1767</v>
      </c>
      <c r="C240" t="s">
        <v>1768</v>
      </c>
      <c r="D240" t="s">
        <v>1769</v>
      </c>
    </row>
    <row r="241" spans="1:4">
      <c r="A241">
        <v>240</v>
      </c>
      <c r="B241" t="s">
        <v>1767</v>
      </c>
      <c r="C241" t="s">
        <v>1770</v>
      </c>
      <c r="D241" t="s">
        <v>1771</v>
      </c>
    </row>
    <row r="242" spans="1:4">
      <c r="A242">
        <v>241</v>
      </c>
      <c r="B242" t="s">
        <v>1767</v>
      </c>
      <c r="C242" t="s">
        <v>1772</v>
      </c>
      <c r="D242" t="s">
        <v>1773</v>
      </c>
    </row>
    <row r="243" spans="1:4">
      <c r="A243">
        <v>242</v>
      </c>
      <c r="B243" t="s">
        <v>1767</v>
      </c>
      <c r="C243" t="s">
        <v>1774</v>
      </c>
      <c r="D243" t="s">
        <v>1775</v>
      </c>
    </row>
    <row r="244" spans="1:4">
      <c r="A244">
        <v>243</v>
      </c>
      <c r="B244" t="s">
        <v>1767</v>
      </c>
      <c r="C244" t="s">
        <v>1776</v>
      </c>
      <c r="D244" t="s">
        <v>1777</v>
      </c>
    </row>
    <row r="245" spans="1:4">
      <c r="A245">
        <v>244</v>
      </c>
      <c r="B245" t="s">
        <v>1767</v>
      </c>
      <c r="C245" t="s">
        <v>1778</v>
      </c>
      <c r="D245" t="s">
        <v>1779</v>
      </c>
    </row>
    <row r="246" spans="1:4">
      <c r="A246">
        <v>245</v>
      </c>
      <c r="B246" t="s">
        <v>1767</v>
      </c>
      <c r="C246" t="s">
        <v>1780</v>
      </c>
      <c r="D246" t="s">
        <v>1781</v>
      </c>
    </row>
    <row r="247" spans="1:4">
      <c r="A247">
        <v>246</v>
      </c>
      <c r="B247" t="s">
        <v>1767</v>
      </c>
      <c r="C247" t="s">
        <v>1782</v>
      </c>
      <c r="D247" t="s">
        <v>1783</v>
      </c>
    </row>
    <row r="248" spans="1:4">
      <c r="A248">
        <v>247</v>
      </c>
      <c r="B248" t="s">
        <v>1767</v>
      </c>
      <c r="C248" t="s">
        <v>1784</v>
      </c>
      <c r="D248" t="s">
        <v>1785</v>
      </c>
    </row>
    <row r="249" spans="1:4">
      <c r="A249">
        <v>248</v>
      </c>
      <c r="B249" t="s">
        <v>1767</v>
      </c>
      <c r="C249" t="s">
        <v>1786</v>
      </c>
      <c r="D249" t="s">
        <v>1787</v>
      </c>
    </row>
    <row r="250" spans="1:4">
      <c r="A250">
        <v>249</v>
      </c>
      <c r="B250" t="s">
        <v>1767</v>
      </c>
      <c r="C250" t="s">
        <v>1788</v>
      </c>
      <c r="D250" t="s">
        <v>1789</v>
      </c>
    </row>
    <row r="251" spans="1:4">
      <c r="A251">
        <v>250</v>
      </c>
      <c r="B251" t="s">
        <v>1767</v>
      </c>
      <c r="C251" t="s">
        <v>1790</v>
      </c>
      <c r="D251" t="s">
        <v>1791</v>
      </c>
    </row>
    <row r="252" spans="1:4">
      <c r="A252">
        <v>251</v>
      </c>
      <c r="B252" t="s">
        <v>1767</v>
      </c>
      <c r="C252" t="s">
        <v>1792</v>
      </c>
      <c r="D252" t="s">
        <v>1793</v>
      </c>
    </row>
    <row r="253" spans="1:4">
      <c r="A253">
        <v>252</v>
      </c>
      <c r="B253" t="s">
        <v>1767</v>
      </c>
      <c r="C253" t="s">
        <v>1794</v>
      </c>
      <c r="D253" t="s">
        <v>1795</v>
      </c>
    </row>
    <row r="254" spans="1:4">
      <c r="A254">
        <v>253</v>
      </c>
      <c r="B254" t="s">
        <v>1767</v>
      </c>
      <c r="C254" t="s">
        <v>1796</v>
      </c>
      <c r="D254" t="s">
        <v>1797</v>
      </c>
    </row>
    <row r="255" spans="1:4">
      <c r="A255">
        <v>254</v>
      </c>
      <c r="B255" t="s">
        <v>1798</v>
      </c>
      <c r="C255" t="s">
        <v>1799</v>
      </c>
      <c r="D255" t="s">
        <v>1800</v>
      </c>
    </row>
    <row r="256" spans="1:4">
      <c r="A256">
        <v>255</v>
      </c>
      <c r="B256" t="s">
        <v>1798</v>
      </c>
      <c r="C256" t="s">
        <v>1801</v>
      </c>
      <c r="D256" t="s">
        <v>1802</v>
      </c>
    </row>
    <row r="257" spans="1:4">
      <c r="A257">
        <v>256</v>
      </c>
      <c r="B257" t="s">
        <v>1798</v>
      </c>
      <c r="C257" t="s">
        <v>1803</v>
      </c>
      <c r="D257" t="s">
        <v>1804</v>
      </c>
    </row>
    <row r="258" spans="1:4">
      <c r="A258">
        <v>257</v>
      </c>
      <c r="B258" t="s">
        <v>1798</v>
      </c>
      <c r="C258" t="s">
        <v>1805</v>
      </c>
      <c r="D258" t="s">
        <v>1806</v>
      </c>
    </row>
    <row r="259" spans="1:4">
      <c r="A259">
        <v>258</v>
      </c>
      <c r="B259" t="s">
        <v>1798</v>
      </c>
      <c r="C259" t="s">
        <v>1807</v>
      </c>
      <c r="D259" t="s">
        <v>1808</v>
      </c>
    </row>
    <row r="260" spans="1:4">
      <c r="A260">
        <v>259</v>
      </c>
      <c r="B260" t="s">
        <v>1798</v>
      </c>
      <c r="C260" t="s">
        <v>1809</v>
      </c>
      <c r="D260" t="s">
        <v>1810</v>
      </c>
    </row>
    <row r="261" spans="1:4">
      <c r="A261">
        <v>260</v>
      </c>
      <c r="B261" t="s">
        <v>1798</v>
      </c>
      <c r="C261" t="s">
        <v>1811</v>
      </c>
      <c r="D261" t="s">
        <v>1812</v>
      </c>
    </row>
    <row r="262" spans="1:4">
      <c r="A262">
        <v>261</v>
      </c>
      <c r="B262" t="s">
        <v>1798</v>
      </c>
      <c r="C262" t="s">
        <v>1813</v>
      </c>
      <c r="D262" t="s">
        <v>1814</v>
      </c>
    </row>
    <row r="263" spans="1:4">
      <c r="A263">
        <v>262</v>
      </c>
      <c r="B263" t="s">
        <v>1798</v>
      </c>
      <c r="C263" t="s">
        <v>1815</v>
      </c>
      <c r="D263" t="s">
        <v>1816</v>
      </c>
    </row>
    <row r="264" spans="1:4">
      <c r="A264">
        <v>263</v>
      </c>
      <c r="B264" t="s">
        <v>1798</v>
      </c>
      <c r="C264" t="s">
        <v>1817</v>
      </c>
      <c r="D264" t="s">
        <v>1818</v>
      </c>
    </row>
    <row r="265" spans="1:4">
      <c r="A265">
        <v>264</v>
      </c>
      <c r="B265" t="s">
        <v>1798</v>
      </c>
      <c r="C265" t="s">
        <v>1819</v>
      </c>
      <c r="D265" t="s">
        <v>1820</v>
      </c>
    </row>
    <row r="266" spans="1:4">
      <c r="A266">
        <v>265</v>
      </c>
      <c r="B266" t="s">
        <v>1798</v>
      </c>
      <c r="C266" t="s">
        <v>1821</v>
      </c>
      <c r="D266" t="s">
        <v>1822</v>
      </c>
    </row>
    <row r="267" spans="1:4">
      <c r="A267">
        <v>266</v>
      </c>
      <c r="B267" t="s">
        <v>1798</v>
      </c>
      <c r="C267" t="s">
        <v>1823</v>
      </c>
      <c r="D267" t="s">
        <v>1824</v>
      </c>
    </row>
    <row r="268" spans="1:4">
      <c r="A268">
        <v>267</v>
      </c>
      <c r="B268" t="s">
        <v>1798</v>
      </c>
      <c r="C268" t="s">
        <v>1825</v>
      </c>
      <c r="D268" t="s">
        <v>1826</v>
      </c>
    </row>
    <row r="269" spans="1:4">
      <c r="A269">
        <v>268</v>
      </c>
      <c r="B269" t="s">
        <v>1827</v>
      </c>
      <c r="C269" t="s">
        <v>1828</v>
      </c>
      <c r="D269" t="s">
        <v>1829</v>
      </c>
    </row>
    <row r="270" spans="1:4">
      <c r="A270">
        <v>269</v>
      </c>
      <c r="B270" t="s">
        <v>1827</v>
      </c>
      <c r="C270" t="s">
        <v>1830</v>
      </c>
      <c r="D270" t="s">
        <v>1831</v>
      </c>
    </row>
    <row r="271" spans="1:4">
      <c r="A271">
        <v>270</v>
      </c>
      <c r="B271" t="s">
        <v>1827</v>
      </c>
      <c r="C271" t="s">
        <v>1832</v>
      </c>
      <c r="D271" t="s">
        <v>1833</v>
      </c>
    </row>
    <row r="272" spans="1:4">
      <c r="A272">
        <v>271</v>
      </c>
      <c r="B272" t="s">
        <v>1827</v>
      </c>
      <c r="C272" t="s">
        <v>1834</v>
      </c>
      <c r="D272" t="s">
        <v>1835</v>
      </c>
    </row>
    <row r="273" spans="1:4">
      <c r="A273">
        <v>272</v>
      </c>
      <c r="B273" t="s">
        <v>1827</v>
      </c>
      <c r="C273" t="s">
        <v>1836</v>
      </c>
      <c r="D273" t="s">
        <v>1837</v>
      </c>
    </row>
    <row r="274" spans="1:4">
      <c r="A274">
        <v>273</v>
      </c>
      <c r="B274" t="s">
        <v>1827</v>
      </c>
      <c r="C274" t="s">
        <v>1838</v>
      </c>
      <c r="D274" t="s">
        <v>1839</v>
      </c>
    </row>
    <row r="275" spans="1:4">
      <c r="A275">
        <v>274</v>
      </c>
      <c r="B275" t="s">
        <v>1827</v>
      </c>
      <c r="C275" t="s">
        <v>1840</v>
      </c>
      <c r="D275" t="s">
        <v>1841</v>
      </c>
    </row>
    <row r="276" spans="1:4">
      <c r="A276">
        <v>275</v>
      </c>
      <c r="B276" t="s">
        <v>1827</v>
      </c>
      <c r="C276" t="s">
        <v>1842</v>
      </c>
      <c r="D276" t="s">
        <v>1843</v>
      </c>
    </row>
    <row r="277" spans="1:4">
      <c r="A277">
        <v>276</v>
      </c>
      <c r="B277" t="s">
        <v>1827</v>
      </c>
      <c r="C277" t="s">
        <v>1844</v>
      </c>
      <c r="D277" t="s">
        <v>1845</v>
      </c>
    </row>
    <row r="278" spans="1:4">
      <c r="A278">
        <v>277</v>
      </c>
      <c r="B278" t="s">
        <v>1846</v>
      </c>
      <c r="C278" t="s">
        <v>1847</v>
      </c>
      <c r="D278" t="s">
        <v>1848</v>
      </c>
    </row>
    <row r="279" spans="1:4">
      <c r="A279">
        <v>278</v>
      </c>
      <c r="B279" t="s">
        <v>1846</v>
      </c>
      <c r="C279" t="s">
        <v>1849</v>
      </c>
      <c r="D279" t="s">
        <v>1850</v>
      </c>
    </row>
    <row r="280" spans="1:4">
      <c r="A280">
        <v>279</v>
      </c>
      <c r="B280" t="s">
        <v>1846</v>
      </c>
      <c r="C280" t="s">
        <v>1851</v>
      </c>
      <c r="D280" t="s">
        <v>1852</v>
      </c>
    </row>
    <row r="281" spans="1:4">
      <c r="A281">
        <v>280</v>
      </c>
      <c r="B281" t="s">
        <v>1846</v>
      </c>
      <c r="C281" t="s">
        <v>1853</v>
      </c>
      <c r="D281" t="s">
        <v>1854</v>
      </c>
    </row>
    <row r="282" spans="1:4">
      <c r="A282">
        <v>281</v>
      </c>
      <c r="B282" t="s">
        <v>1846</v>
      </c>
      <c r="C282" t="s">
        <v>1855</v>
      </c>
      <c r="D282" t="s">
        <v>1856</v>
      </c>
    </row>
    <row r="283" spans="1:4">
      <c r="A283">
        <v>282</v>
      </c>
      <c r="B283" t="s">
        <v>1846</v>
      </c>
      <c r="C283" t="s">
        <v>1857</v>
      </c>
      <c r="D283" t="s">
        <v>1858</v>
      </c>
    </row>
    <row r="284" spans="1:4">
      <c r="A284">
        <v>283</v>
      </c>
      <c r="B284" t="s">
        <v>1846</v>
      </c>
      <c r="C284" t="s">
        <v>1859</v>
      </c>
      <c r="D284" t="s">
        <v>1860</v>
      </c>
    </row>
    <row r="285" spans="1:4">
      <c r="A285">
        <v>284</v>
      </c>
      <c r="B285" t="s">
        <v>1861</v>
      </c>
      <c r="C285" t="s">
        <v>1862</v>
      </c>
      <c r="D285" t="s">
        <v>1863</v>
      </c>
    </row>
    <row r="286" spans="1:4">
      <c r="A286">
        <v>285</v>
      </c>
      <c r="B286" t="s">
        <v>1861</v>
      </c>
      <c r="C286" t="s">
        <v>1864</v>
      </c>
      <c r="D286" t="s">
        <v>1865</v>
      </c>
    </row>
    <row r="287" spans="1:4">
      <c r="A287">
        <v>286</v>
      </c>
      <c r="B287" t="s">
        <v>1861</v>
      </c>
      <c r="C287" t="s">
        <v>1866</v>
      </c>
      <c r="D287" t="s">
        <v>1867</v>
      </c>
    </row>
    <row r="288" spans="1:4">
      <c r="A288">
        <v>287</v>
      </c>
      <c r="B288" t="s">
        <v>1861</v>
      </c>
      <c r="C288" t="s">
        <v>1868</v>
      </c>
      <c r="D288" t="s">
        <v>1869</v>
      </c>
    </row>
    <row r="289" spans="1:4">
      <c r="A289">
        <v>288</v>
      </c>
      <c r="B289" t="s">
        <v>1861</v>
      </c>
      <c r="C289" t="s">
        <v>1870</v>
      </c>
      <c r="D289" t="s">
        <v>1871</v>
      </c>
    </row>
    <row r="290" spans="1:4">
      <c r="A290">
        <v>289</v>
      </c>
      <c r="B290" t="s">
        <v>1861</v>
      </c>
      <c r="C290" t="s">
        <v>1872</v>
      </c>
      <c r="D290" t="s">
        <v>1873</v>
      </c>
    </row>
    <row r="291" spans="1:4">
      <c r="A291">
        <v>290</v>
      </c>
      <c r="B291" t="s">
        <v>1861</v>
      </c>
      <c r="C291" t="s">
        <v>1644</v>
      </c>
      <c r="D291" t="s">
        <v>1874</v>
      </c>
    </row>
    <row r="292" spans="1:4">
      <c r="A292">
        <v>291</v>
      </c>
      <c r="B292" t="s">
        <v>1861</v>
      </c>
      <c r="C292" t="s">
        <v>1875</v>
      </c>
      <c r="D292" t="s">
        <v>1876</v>
      </c>
    </row>
    <row r="293" spans="1:4">
      <c r="A293">
        <v>292</v>
      </c>
      <c r="B293" t="s">
        <v>1861</v>
      </c>
      <c r="C293" t="s">
        <v>1877</v>
      </c>
      <c r="D293" t="s">
        <v>1878</v>
      </c>
    </row>
    <row r="294" spans="1:4">
      <c r="A294">
        <v>293</v>
      </c>
      <c r="B294" t="s">
        <v>1879</v>
      </c>
      <c r="C294" t="s">
        <v>575</v>
      </c>
      <c r="D294" t="s">
        <v>1880</v>
      </c>
    </row>
    <row r="295" spans="1:4">
      <c r="A295">
        <v>294</v>
      </c>
      <c r="B295" t="s">
        <v>1879</v>
      </c>
      <c r="C295" t="s">
        <v>1881</v>
      </c>
      <c r="D295" t="s">
        <v>1882</v>
      </c>
    </row>
    <row r="296" spans="1:4">
      <c r="A296">
        <v>295</v>
      </c>
      <c r="B296" t="s">
        <v>1879</v>
      </c>
      <c r="C296" t="s">
        <v>1883</v>
      </c>
      <c r="D296" t="s">
        <v>1884</v>
      </c>
    </row>
    <row r="297" spans="1:4">
      <c r="A297">
        <v>296</v>
      </c>
      <c r="B297" t="s">
        <v>1879</v>
      </c>
      <c r="C297" t="s">
        <v>1885</v>
      </c>
      <c r="D297" t="s">
        <v>1886</v>
      </c>
    </row>
    <row r="298" spans="1:4">
      <c r="A298">
        <v>297</v>
      </c>
      <c r="B298" t="s">
        <v>1879</v>
      </c>
      <c r="C298" t="s">
        <v>1887</v>
      </c>
      <c r="D298" t="s">
        <v>1888</v>
      </c>
    </row>
    <row r="299" spans="1:4">
      <c r="A299">
        <v>298</v>
      </c>
      <c r="B299" t="s">
        <v>1879</v>
      </c>
      <c r="C299" t="s">
        <v>1889</v>
      </c>
      <c r="D299" t="s">
        <v>1890</v>
      </c>
    </row>
    <row r="300" spans="1:4">
      <c r="A300">
        <v>299</v>
      </c>
      <c r="B300" t="s">
        <v>1879</v>
      </c>
      <c r="C300" t="s">
        <v>1891</v>
      </c>
      <c r="D300" t="s">
        <v>1892</v>
      </c>
    </row>
    <row r="301" spans="1:4">
      <c r="A301">
        <v>300</v>
      </c>
      <c r="B301" t="s">
        <v>1879</v>
      </c>
      <c r="C301" t="s">
        <v>1893</v>
      </c>
      <c r="D301" t="s">
        <v>1894</v>
      </c>
    </row>
    <row r="302" spans="1:4">
      <c r="A302">
        <v>301</v>
      </c>
      <c r="B302" t="s">
        <v>1879</v>
      </c>
      <c r="C302" t="s">
        <v>1895</v>
      </c>
      <c r="D302" t="s">
        <v>1896</v>
      </c>
    </row>
    <row r="303" spans="1:4">
      <c r="A303">
        <v>302</v>
      </c>
      <c r="B303" t="s">
        <v>1879</v>
      </c>
      <c r="C303" t="s">
        <v>1897</v>
      </c>
      <c r="D303" t="s">
        <v>1898</v>
      </c>
    </row>
    <row r="304" spans="1:4">
      <c r="A304">
        <v>303</v>
      </c>
      <c r="B304" t="s">
        <v>1879</v>
      </c>
      <c r="C304" t="s">
        <v>1899</v>
      </c>
      <c r="D304" t="s">
        <v>1900</v>
      </c>
    </row>
    <row r="305" spans="1:4">
      <c r="A305">
        <v>304</v>
      </c>
      <c r="B305" t="s">
        <v>1879</v>
      </c>
      <c r="C305" t="s">
        <v>1901</v>
      </c>
      <c r="D305" t="s">
        <v>1902</v>
      </c>
    </row>
    <row r="306" spans="1:4">
      <c r="A306">
        <v>305</v>
      </c>
      <c r="B306" t="s">
        <v>1879</v>
      </c>
      <c r="C306" t="s">
        <v>1903</v>
      </c>
      <c r="D306" t="s">
        <v>1904</v>
      </c>
    </row>
    <row r="307" spans="1:4">
      <c r="A307">
        <v>306</v>
      </c>
      <c r="B307" t="s">
        <v>1879</v>
      </c>
      <c r="C307" t="s">
        <v>1905</v>
      </c>
      <c r="D307" t="s">
        <v>1906</v>
      </c>
    </row>
    <row r="308" spans="1:4">
      <c r="A308">
        <v>307</v>
      </c>
      <c r="B308" t="s">
        <v>1879</v>
      </c>
      <c r="C308" t="s">
        <v>1907</v>
      </c>
      <c r="D308" t="s">
        <v>1908</v>
      </c>
    </row>
    <row r="309" spans="1:4">
      <c r="A309">
        <v>308</v>
      </c>
      <c r="B309" t="s">
        <v>1879</v>
      </c>
      <c r="C309" t="s">
        <v>1909</v>
      </c>
      <c r="D309" t="s">
        <v>1910</v>
      </c>
    </row>
    <row r="310" spans="1:4">
      <c r="A310">
        <v>309</v>
      </c>
      <c r="B310" t="s">
        <v>1879</v>
      </c>
      <c r="C310" t="s">
        <v>1911</v>
      </c>
      <c r="D310" t="s">
        <v>1912</v>
      </c>
    </row>
    <row r="311" spans="1:4">
      <c r="A311">
        <v>310</v>
      </c>
      <c r="B311" t="s">
        <v>1879</v>
      </c>
      <c r="C311" t="s">
        <v>1913</v>
      </c>
      <c r="D311" t="s">
        <v>1914</v>
      </c>
    </row>
    <row r="312" spans="1:4">
      <c r="A312">
        <v>311</v>
      </c>
      <c r="B312" t="s">
        <v>1879</v>
      </c>
      <c r="C312" t="s">
        <v>1915</v>
      </c>
      <c r="D312" t="s">
        <v>1916</v>
      </c>
    </row>
    <row r="313" spans="1:4">
      <c r="A313">
        <v>312</v>
      </c>
      <c r="B313" t="s">
        <v>1879</v>
      </c>
      <c r="C313" t="s">
        <v>1917</v>
      </c>
      <c r="D313" t="s">
        <v>1918</v>
      </c>
    </row>
    <row r="314" spans="1:4">
      <c r="A314">
        <v>313</v>
      </c>
      <c r="B314" t="s">
        <v>1879</v>
      </c>
      <c r="C314" t="s">
        <v>1919</v>
      </c>
      <c r="D314" t="s">
        <v>1920</v>
      </c>
    </row>
    <row r="315" spans="1:4">
      <c r="A315">
        <v>314</v>
      </c>
      <c r="B315" t="s">
        <v>1879</v>
      </c>
      <c r="C315" t="s">
        <v>1921</v>
      </c>
      <c r="D315" t="s">
        <v>1922</v>
      </c>
    </row>
    <row r="316" spans="1:4">
      <c r="A316">
        <v>315</v>
      </c>
      <c r="B316" t="s">
        <v>1923</v>
      </c>
      <c r="C316" t="s">
        <v>1924</v>
      </c>
      <c r="D316" t="s">
        <v>1925</v>
      </c>
    </row>
    <row r="317" spans="1:4">
      <c r="A317">
        <v>316</v>
      </c>
      <c r="B317" t="s">
        <v>1923</v>
      </c>
      <c r="C317" t="s">
        <v>1926</v>
      </c>
      <c r="D317" t="s">
        <v>1927</v>
      </c>
    </row>
    <row r="318" spans="1:4">
      <c r="A318">
        <v>317</v>
      </c>
      <c r="B318" t="s">
        <v>1923</v>
      </c>
      <c r="C318" t="s">
        <v>586</v>
      </c>
      <c r="D318" t="s">
        <v>1928</v>
      </c>
    </row>
    <row r="319" spans="1:4">
      <c r="A319">
        <v>318</v>
      </c>
      <c r="B319" t="s">
        <v>1923</v>
      </c>
      <c r="C319" t="s">
        <v>1929</v>
      </c>
      <c r="D319" t="s">
        <v>1930</v>
      </c>
    </row>
    <row r="320" spans="1:4">
      <c r="A320">
        <v>319</v>
      </c>
      <c r="B320" t="s">
        <v>1923</v>
      </c>
      <c r="C320" t="s">
        <v>1931</v>
      </c>
      <c r="D320" t="s">
        <v>1932</v>
      </c>
    </row>
    <row r="321" spans="1:4">
      <c r="A321">
        <v>320</v>
      </c>
      <c r="B321" t="s">
        <v>1923</v>
      </c>
      <c r="C321" t="s">
        <v>1933</v>
      </c>
      <c r="D321" t="s">
        <v>1934</v>
      </c>
    </row>
    <row r="322" spans="1:4">
      <c r="A322">
        <v>321</v>
      </c>
      <c r="B322" t="s">
        <v>1923</v>
      </c>
      <c r="C322" t="s">
        <v>1935</v>
      </c>
      <c r="D322" t="s">
        <v>1936</v>
      </c>
    </row>
    <row r="323" spans="1:4">
      <c r="A323">
        <v>322</v>
      </c>
      <c r="B323" t="s">
        <v>1923</v>
      </c>
      <c r="C323" t="s">
        <v>1937</v>
      </c>
      <c r="D323" t="s">
        <v>1938</v>
      </c>
    </row>
    <row r="324" spans="1:4">
      <c r="A324">
        <v>323</v>
      </c>
      <c r="B324" t="s">
        <v>1923</v>
      </c>
      <c r="C324" t="s">
        <v>1939</v>
      </c>
      <c r="D324" t="s">
        <v>1940</v>
      </c>
    </row>
    <row r="325" spans="1:4">
      <c r="A325">
        <v>324</v>
      </c>
      <c r="B325" t="s">
        <v>1923</v>
      </c>
      <c r="C325" t="s">
        <v>1941</v>
      </c>
      <c r="D325" t="s">
        <v>1942</v>
      </c>
    </row>
    <row r="326" spans="1:4">
      <c r="A326">
        <v>325</v>
      </c>
      <c r="B326" t="s">
        <v>1923</v>
      </c>
      <c r="C326" t="s">
        <v>1943</v>
      </c>
      <c r="D326" t="s">
        <v>1944</v>
      </c>
    </row>
    <row r="327" spans="1:4">
      <c r="A327">
        <v>326</v>
      </c>
      <c r="B327" t="s">
        <v>1945</v>
      </c>
      <c r="C327" t="s">
        <v>1946</v>
      </c>
      <c r="D327" t="s">
        <v>1947</v>
      </c>
    </row>
    <row r="328" spans="1:4">
      <c r="A328">
        <v>327</v>
      </c>
      <c r="B328" t="s">
        <v>1945</v>
      </c>
      <c r="C328" t="s">
        <v>1948</v>
      </c>
      <c r="D328" t="s">
        <v>1949</v>
      </c>
    </row>
    <row r="329" spans="1:4">
      <c r="A329">
        <v>328</v>
      </c>
      <c r="B329" t="s">
        <v>1945</v>
      </c>
      <c r="C329" t="s">
        <v>1950</v>
      </c>
      <c r="D329" t="s">
        <v>1951</v>
      </c>
    </row>
    <row r="330" spans="1:4">
      <c r="A330">
        <v>329</v>
      </c>
      <c r="B330" t="s">
        <v>1945</v>
      </c>
      <c r="C330" t="s">
        <v>1952</v>
      </c>
      <c r="D330" t="s">
        <v>1953</v>
      </c>
    </row>
    <row r="331" spans="1:4">
      <c r="A331">
        <v>330</v>
      </c>
      <c r="B331" t="s">
        <v>1945</v>
      </c>
      <c r="C331" t="s">
        <v>1954</v>
      </c>
      <c r="D331" t="s">
        <v>1955</v>
      </c>
    </row>
    <row r="332" spans="1:4">
      <c r="A332">
        <v>331</v>
      </c>
      <c r="B332" t="s">
        <v>1945</v>
      </c>
      <c r="C332" t="s">
        <v>1956</v>
      </c>
      <c r="D332" t="s">
        <v>1957</v>
      </c>
    </row>
    <row r="333" spans="1:4">
      <c r="A333">
        <v>332</v>
      </c>
      <c r="B333" t="s">
        <v>1945</v>
      </c>
      <c r="C333" t="s">
        <v>1958</v>
      </c>
      <c r="D333" t="s">
        <v>1959</v>
      </c>
    </row>
    <row r="334" spans="1:4">
      <c r="A334">
        <v>333</v>
      </c>
      <c r="B334" t="s">
        <v>1945</v>
      </c>
      <c r="C334" t="s">
        <v>1960</v>
      </c>
      <c r="D334" t="s">
        <v>1961</v>
      </c>
    </row>
    <row r="335" spans="1:4">
      <c r="A335">
        <v>334</v>
      </c>
      <c r="B335" t="s">
        <v>1945</v>
      </c>
      <c r="C335" t="s">
        <v>1962</v>
      </c>
      <c r="D335" t="s">
        <v>1963</v>
      </c>
    </row>
    <row r="336" spans="1:4">
      <c r="A336">
        <v>335</v>
      </c>
      <c r="B336" t="s">
        <v>1945</v>
      </c>
      <c r="C336" t="s">
        <v>1964</v>
      </c>
      <c r="D336" t="s">
        <v>1965</v>
      </c>
    </row>
    <row r="337" spans="1:4">
      <c r="A337">
        <v>336</v>
      </c>
      <c r="B337" t="s">
        <v>1945</v>
      </c>
      <c r="C337" t="s">
        <v>1966</v>
      </c>
      <c r="D337" t="s">
        <v>1967</v>
      </c>
    </row>
    <row r="338" spans="1:4">
      <c r="A338">
        <v>337</v>
      </c>
      <c r="B338" t="s">
        <v>1945</v>
      </c>
      <c r="C338" t="s">
        <v>1968</v>
      </c>
      <c r="D338" t="s">
        <v>1969</v>
      </c>
    </row>
    <row r="339" spans="1:4">
      <c r="A339">
        <v>338</v>
      </c>
      <c r="B339" t="s">
        <v>1945</v>
      </c>
      <c r="C339" t="s">
        <v>1970</v>
      </c>
      <c r="D339" t="s">
        <v>1971</v>
      </c>
    </row>
    <row r="340" spans="1:4">
      <c r="A340">
        <v>339</v>
      </c>
      <c r="B340" t="s">
        <v>1972</v>
      </c>
      <c r="C340" t="s">
        <v>1973</v>
      </c>
      <c r="D340" t="s">
        <v>1974</v>
      </c>
    </row>
    <row r="341" spans="1:4">
      <c r="A341">
        <v>340</v>
      </c>
      <c r="B341" t="s">
        <v>1972</v>
      </c>
      <c r="C341" t="s">
        <v>1975</v>
      </c>
      <c r="D341" t="s">
        <v>1976</v>
      </c>
    </row>
    <row r="342" spans="1:4">
      <c r="A342">
        <v>341</v>
      </c>
      <c r="B342" t="s">
        <v>1972</v>
      </c>
      <c r="C342" t="s">
        <v>1977</v>
      </c>
      <c r="D342" t="s">
        <v>1978</v>
      </c>
    </row>
    <row r="343" spans="1:4">
      <c r="A343">
        <v>342</v>
      </c>
      <c r="B343" t="s">
        <v>1972</v>
      </c>
      <c r="C343" t="s">
        <v>1979</v>
      </c>
      <c r="D343" t="s">
        <v>1980</v>
      </c>
    </row>
    <row r="344" spans="1:4">
      <c r="A344">
        <v>343</v>
      </c>
      <c r="B344" t="s">
        <v>1972</v>
      </c>
      <c r="C344" t="s">
        <v>1981</v>
      </c>
      <c r="D344" t="s">
        <v>1982</v>
      </c>
    </row>
    <row r="345" spans="1:4">
      <c r="A345">
        <v>344</v>
      </c>
      <c r="B345" t="s">
        <v>1972</v>
      </c>
      <c r="C345" t="s">
        <v>1983</v>
      </c>
      <c r="D345" t="s">
        <v>1984</v>
      </c>
    </row>
    <row r="346" spans="1:4">
      <c r="A346">
        <v>345</v>
      </c>
      <c r="B346" t="s">
        <v>1972</v>
      </c>
      <c r="C346" t="s">
        <v>1985</v>
      </c>
      <c r="D346" t="s">
        <v>1986</v>
      </c>
    </row>
    <row r="347" spans="1:4">
      <c r="A347">
        <v>346</v>
      </c>
      <c r="B347" t="s">
        <v>1972</v>
      </c>
      <c r="C347" t="s">
        <v>1987</v>
      </c>
      <c r="D347" t="s">
        <v>1988</v>
      </c>
    </row>
    <row r="348" spans="1:4">
      <c r="A348">
        <v>347</v>
      </c>
      <c r="B348" t="s">
        <v>1972</v>
      </c>
      <c r="C348" t="s">
        <v>1989</v>
      </c>
      <c r="D348" t="s">
        <v>1990</v>
      </c>
    </row>
    <row r="349" spans="1:4">
      <c r="A349">
        <v>348</v>
      </c>
      <c r="B349" t="s">
        <v>1972</v>
      </c>
      <c r="C349" t="s">
        <v>1991</v>
      </c>
      <c r="D349" t="s">
        <v>1992</v>
      </c>
    </row>
    <row r="350" spans="1:4">
      <c r="A350">
        <v>349</v>
      </c>
      <c r="B350" t="s">
        <v>1972</v>
      </c>
      <c r="C350" t="s">
        <v>1993</v>
      </c>
      <c r="D350" t="s">
        <v>1994</v>
      </c>
    </row>
    <row r="351" spans="1:4">
      <c r="A351">
        <v>350</v>
      </c>
      <c r="B351" t="s">
        <v>1995</v>
      </c>
      <c r="C351" t="s">
        <v>1996</v>
      </c>
      <c r="D351" t="s">
        <v>1997</v>
      </c>
    </row>
    <row r="352" spans="1:4">
      <c r="A352">
        <v>351</v>
      </c>
      <c r="B352" t="s">
        <v>1995</v>
      </c>
      <c r="C352" t="s">
        <v>1998</v>
      </c>
      <c r="D352" t="s">
        <v>1999</v>
      </c>
    </row>
    <row r="353" spans="1:4">
      <c r="A353">
        <v>352</v>
      </c>
      <c r="B353" t="s">
        <v>1995</v>
      </c>
      <c r="C353" t="s">
        <v>2000</v>
      </c>
      <c r="D353" t="s">
        <v>2001</v>
      </c>
    </row>
    <row r="354" spans="1:4">
      <c r="A354">
        <v>353</v>
      </c>
      <c r="B354" t="s">
        <v>1995</v>
      </c>
      <c r="C354" t="s">
        <v>2002</v>
      </c>
      <c r="D354" t="s">
        <v>2003</v>
      </c>
    </row>
    <row r="355" spans="1:4">
      <c r="A355">
        <v>354</v>
      </c>
      <c r="B355" t="s">
        <v>1995</v>
      </c>
      <c r="C355" t="s">
        <v>2004</v>
      </c>
      <c r="D355" t="s">
        <v>2005</v>
      </c>
    </row>
    <row r="356" spans="1:4">
      <c r="A356">
        <v>355</v>
      </c>
      <c r="B356" t="s">
        <v>1995</v>
      </c>
      <c r="C356" t="s">
        <v>585</v>
      </c>
      <c r="D356" t="s">
        <v>2006</v>
      </c>
    </row>
    <row r="357" spans="1:4">
      <c r="A357">
        <v>356</v>
      </c>
      <c r="B357" t="s">
        <v>1995</v>
      </c>
      <c r="C357" t="s">
        <v>2007</v>
      </c>
      <c r="D357" t="s">
        <v>2008</v>
      </c>
    </row>
    <row r="358" spans="1:4">
      <c r="A358">
        <v>357</v>
      </c>
      <c r="B358" t="s">
        <v>1995</v>
      </c>
      <c r="C358" t="s">
        <v>1334</v>
      </c>
      <c r="D358" t="s">
        <v>2009</v>
      </c>
    </row>
    <row r="359" spans="1:4">
      <c r="A359">
        <v>358</v>
      </c>
      <c r="B359" t="s">
        <v>1995</v>
      </c>
      <c r="C359" t="s">
        <v>2010</v>
      </c>
      <c r="D359" t="s">
        <v>2011</v>
      </c>
    </row>
    <row r="360" spans="1:4">
      <c r="A360">
        <v>359</v>
      </c>
      <c r="B360" t="s">
        <v>1995</v>
      </c>
      <c r="C360" t="s">
        <v>2012</v>
      </c>
      <c r="D360" t="s">
        <v>2013</v>
      </c>
    </row>
    <row r="361" spans="1:4">
      <c r="A361">
        <v>360</v>
      </c>
      <c r="B361" t="s">
        <v>2014</v>
      </c>
      <c r="C361" t="s">
        <v>1710</v>
      </c>
      <c r="D361" t="s">
        <v>2015</v>
      </c>
    </row>
    <row r="362" spans="1:4">
      <c r="A362">
        <v>361</v>
      </c>
      <c r="B362" t="s">
        <v>2014</v>
      </c>
      <c r="C362" t="s">
        <v>2016</v>
      </c>
      <c r="D362" t="s">
        <v>2017</v>
      </c>
    </row>
    <row r="363" spans="1:4">
      <c r="A363">
        <v>362</v>
      </c>
      <c r="B363" t="s">
        <v>2014</v>
      </c>
      <c r="C363" t="s">
        <v>2018</v>
      </c>
      <c r="D363" t="s">
        <v>2019</v>
      </c>
    </row>
    <row r="364" spans="1:4">
      <c r="A364">
        <v>363</v>
      </c>
      <c r="B364" t="s">
        <v>2014</v>
      </c>
      <c r="C364" t="s">
        <v>2020</v>
      </c>
      <c r="D364" t="s">
        <v>2021</v>
      </c>
    </row>
    <row r="365" spans="1:4">
      <c r="A365">
        <v>364</v>
      </c>
      <c r="B365" t="s">
        <v>2014</v>
      </c>
      <c r="C365" t="s">
        <v>2022</v>
      </c>
      <c r="D365" t="s">
        <v>2023</v>
      </c>
    </row>
    <row r="366" spans="1:4">
      <c r="A366">
        <v>365</v>
      </c>
      <c r="B366" t="s">
        <v>2014</v>
      </c>
      <c r="C366" t="s">
        <v>2024</v>
      </c>
      <c r="D366" t="s">
        <v>2025</v>
      </c>
    </row>
    <row r="367" spans="1:4">
      <c r="A367">
        <v>366</v>
      </c>
      <c r="B367" t="s">
        <v>2014</v>
      </c>
      <c r="C367" t="s">
        <v>2026</v>
      </c>
      <c r="D367" t="s">
        <v>2027</v>
      </c>
    </row>
    <row r="368" spans="1:4">
      <c r="A368">
        <v>367</v>
      </c>
      <c r="B368" t="s">
        <v>2014</v>
      </c>
      <c r="C368" t="s">
        <v>2028</v>
      </c>
      <c r="D368" t="s">
        <v>2029</v>
      </c>
    </row>
    <row r="369" spans="1:4">
      <c r="A369">
        <v>368</v>
      </c>
      <c r="B369" t="s">
        <v>2014</v>
      </c>
      <c r="C369" t="s">
        <v>2030</v>
      </c>
      <c r="D369" t="s">
        <v>2031</v>
      </c>
    </row>
    <row r="370" spans="1:4">
      <c r="A370">
        <v>369</v>
      </c>
      <c r="B370" t="s">
        <v>2014</v>
      </c>
      <c r="C370" t="s">
        <v>2032</v>
      </c>
      <c r="D370" t="s">
        <v>2033</v>
      </c>
    </row>
    <row r="371" spans="1:4">
      <c r="A371">
        <v>370</v>
      </c>
      <c r="B371" t="s">
        <v>2014</v>
      </c>
      <c r="C371" t="s">
        <v>2034</v>
      </c>
      <c r="D371" t="s">
        <v>2035</v>
      </c>
    </row>
    <row r="372" spans="1:4">
      <c r="A372">
        <v>371</v>
      </c>
      <c r="B372" t="s">
        <v>2014</v>
      </c>
      <c r="C372" t="s">
        <v>1703</v>
      </c>
      <c r="D372" t="s">
        <v>2036</v>
      </c>
    </row>
    <row r="373" spans="1:4">
      <c r="A373">
        <v>372</v>
      </c>
      <c r="B373" t="s">
        <v>2014</v>
      </c>
      <c r="C373" t="s">
        <v>2037</v>
      </c>
      <c r="D373" t="s">
        <v>2038</v>
      </c>
    </row>
    <row r="374" spans="1:4">
      <c r="A374">
        <v>373</v>
      </c>
      <c r="B374" t="s">
        <v>2014</v>
      </c>
      <c r="C374" t="s">
        <v>2039</v>
      </c>
      <c r="D374" t="s">
        <v>2040</v>
      </c>
    </row>
    <row r="375" spans="1:4">
      <c r="A375">
        <v>374</v>
      </c>
      <c r="B375" t="s">
        <v>2014</v>
      </c>
      <c r="C375" t="s">
        <v>2041</v>
      </c>
      <c r="D375" t="s">
        <v>2042</v>
      </c>
    </row>
    <row r="376" spans="1:4">
      <c r="A376">
        <v>375</v>
      </c>
      <c r="B376" t="s">
        <v>2014</v>
      </c>
      <c r="C376" t="s">
        <v>2043</v>
      </c>
      <c r="D376" t="s">
        <v>2044</v>
      </c>
    </row>
    <row r="377" spans="1:4">
      <c r="A377">
        <v>376</v>
      </c>
      <c r="B377" t="s">
        <v>2045</v>
      </c>
      <c r="C377" t="s">
        <v>2046</v>
      </c>
      <c r="D377" t="s">
        <v>2047</v>
      </c>
    </row>
    <row r="378" spans="1:4">
      <c r="A378">
        <v>377</v>
      </c>
      <c r="B378" t="s">
        <v>2045</v>
      </c>
      <c r="C378" t="s">
        <v>2048</v>
      </c>
      <c r="D378" t="s">
        <v>2049</v>
      </c>
    </row>
    <row r="379" spans="1:4">
      <c r="A379">
        <v>378</v>
      </c>
      <c r="B379" t="s">
        <v>2045</v>
      </c>
      <c r="C379" t="s">
        <v>2050</v>
      </c>
      <c r="D379" t="s">
        <v>2051</v>
      </c>
    </row>
    <row r="380" spans="1:4">
      <c r="A380">
        <v>379</v>
      </c>
      <c r="B380" t="s">
        <v>2045</v>
      </c>
      <c r="C380" t="s">
        <v>2052</v>
      </c>
      <c r="D380" t="s">
        <v>2053</v>
      </c>
    </row>
    <row r="381" spans="1:4">
      <c r="A381">
        <v>380</v>
      </c>
      <c r="B381" t="s">
        <v>2045</v>
      </c>
      <c r="C381" t="s">
        <v>2054</v>
      </c>
      <c r="D381" t="s">
        <v>2055</v>
      </c>
    </row>
    <row r="382" spans="1:4">
      <c r="A382">
        <v>381</v>
      </c>
      <c r="B382" t="s">
        <v>2045</v>
      </c>
      <c r="C382" t="s">
        <v>2056</v>
      </c>
      <c r="D382" t="s">
        <v>2057</v>
      </c>
    </row>
    <row r="383" spans="1:4">
      <c r="A383">
        <v>382</v>
      </c>
      <c r="B383" t="s">
        <v>2045</v>
      </c>
      <c r="C383" t="s">
        <v>2058</v>
      </c>
      <c r="D383" t="s">
        <v>2059</v>
      </c>
    </row>
    <row r="384" spans="1:4">
      <c r="A384">
        <v>383</v>
      </c>
      <c r="B384" t="s">
        <v>2045</v>
      </c>
      <c r="C384" t="s">
        <v>2060</v>
      </c>
      <c r="D384" t="s">
        <v>2061</v>
      </c>
    </row>
    <row r="385" spans="1:4">
      <c r="A385">
        <v>384</v>
      </c>
      <c r="B385" t="s">
        <v>2062</v>
      </c>
      <c r="C385" t="s">
        <v>2063</v>
      </c>
      <c r="D385" t="s">
        <v>2064</v>
      </c>
    </row>
    <row r="386" spans="1:4">
      <c r="A386">
        <v>385</v>
      </c>
      <c r="B386" t="s">
        <v>2062</v>
      </c>
      <c r="C386" t="s">
        <v>2065</v>
      </c>
      <c r="D386" t="s">
        <v>2066</v>
      </c>
    </row>
    <row r="387" spans="1:4">
      <c r="A387">
        <v>386</v>
      </c>
      <c r="B387" t="s">
        <v>2062</v>
      </c>
      <c r="C387" t="s">
        <v>2018</v>
      </c>
      <c r="D387" t="s">
        <v>2067</v>
      </c>
    </row>
    <row r="388" spans="1:4">
      <c r="A388">
        <v>387</v>
      </c>
      <c r="B388" t="s">
        <v>2062</v>
      </c>
      <c r="C388" t="s">
        <v>2068</v>
      </c>
      <c r="D388" t="s">
        <v>2069</v>
      </c>
    </row>
    <row r="389" spans="1:4">
      <c r="A389">
        <v>388</v>
      </c>
      <c r="B389" t="s">
        <v>2062</v>
      </c>
      <c r="C389" t="s">
        <v>2070</v>
      </c>
      <c r="D389" t="s">
        <v>2071</v>
      </c>
    </row>
    <row r="390" spans="1:4">
      <c r="A390">
        <v>389</v>
      </c>
      <c r="B390" t="s">
        <v>2062</v>
      </c>
      <c r="C390" t="s">
        <v>2072</v>
      </c>
      <c r="D390" t="s">
        <v>2073</v>
      </c>
    </row>
    <row r="391" spans="1:4">
      <c r="A391">
        <v>390</v>
      </c>
      <c r="B391" t="s">
        <v>2062</v>
      </c>
      <c r="C391" t="s">
        <v>2074</v>
      </c>
      <c r="D391" t="s">
        <v>2075</v>
      </c>
    </row>
    <row r="392" spans="1:4">
      <c r="A392">
        <v>391</v>
      </c>
      <c r="B392" t="s">
        <v>2062</v>
      </c>
      <c r="C392" t="s">
        <v>1983</v>
      </c>
      <c r="D392" t="s">
        <v>2076</v>
      </c>
    </row>
    <row r="393" spans="1:4">
      <c r="A393">
        <v>392</v>
      </c>
      <c r="B393" t="s">
        <v>2062</v>
      </c>
      <c r="C393" t="s">
        <v>2077</v>
      </c>
      <c r="D393" t="s">
        <v>2078</v>
      </c>
    </row>
    <row r="394" spans="1:4">
      <c r="A394">
        <v>393</v>
      </c>
      <c r="B394" t="s">
        <v>2079</v>
      </c>
      <c r="C394" t="s">
        <v>2080</v>
      </c>
      <c r="D394" t="s">
        <v>2081</v>
      </c>
    </row>
    <row r="395" spans="1:4">
      <c r="A395">
        <v>394</v>
      </c>
      <c r="B395" t="s">
        <v>2079</v>
      </c>
      <c r="C395" t="s">
        <v>2082</v>
      </c>
      <c r="D395" t="s">
        <v>2083</v>
      </c>
    </row>
    <row r="396" spans="1:4">
      <c r="A396">
        <v>395</v>
      </c>
      <c r="B396" t="s">
        <v>2079</v>
      </c>
      <c r="C396" t="s">
        <v>2084</v>
      </c>
      <c r="D396" t="s">
        <v>2085</v>
      </c>
    </row>
    <row r="397" spans="1:4">
      <c r="A397">
        <v>396</v>
      </c>
      <c r="B397" t="s">
        <v>2079</v>
      </c>
      <c r="C397" t="s">
        <v>2086</v>
      </c>
      <c r="D397" t="s">
        <v>2087</v>
      </c>
    </row>
    <row r="398" spans="1:4">
      <c r="A398">
        <v>397</v>
      </c>
      <c r="B398" t="s">
        <v>2079</v>
      </c>
      <c r="C398" t="s">
        <v>2088</v>
      </c>
      <c r="D398" t="s">
        <v>2089</v>
      </c>
    </row>
    <row r="399" spans="1:4">
      <c r="A399">
        <v>398</v>
      </c>
      <c r="B399" t="s">
        <v>2079</v>
      </c>
      <c r="C399" t="s">
        <v>2090</v>
      </c>
      <c r="D399" t="s">
        <v>2091</v>
      </c>
    </row>
    <row r="400" spans="1:4">
      <c r="A400">
        <v>399</v>
      </c>
      <c r="B400" t="s">
        <v>2079</v>
      </c>
      <c r="C400" t="s">
        <v>2092</v>
      </c>
      <c r="D400" t="s">
        <v>2093</v>
      </c>
    </row>
    <row r="401" spans="1:4">
      <c r="A401">
        <v>400</v>
      </c>
      <c r="B401" t="s">
        <v>2079</v>
      </c>
      <c r="C401" t="s">
        <v>2094</v>
      </c>
      <c r="D401" t="s">
        <v>2095</v>
      </c>
    </row>
    <row r="402" spans="1:4">
      <c r="A402">
        <v>401</v>
      </c>
      <c r="B402" t="s">
        <v>2079</v>
      </c>
      <c r="C402" t="s">
        <v>2096</v>
      </c>
      <c r="D402" t="s">
        <v>2097</v>
      </c>
    </row>
    <row r="403" spans="1:4">
      <c r="A403">
        <v>402</v>
      </c>
      <c r="B403" t="s">
        <v>2079</v>
      </c>
      <c r="C403" t="s">
        <v>2098</v>
      </c>
      <c r="D403" t="s">
        <v>2099</v>
      </c>
    </row>
    <row r="404" spans="1:4">
      <c r="A404">
        <v>403</v>
      </c>
      <c r="B404" t="s">
        <v>2100</v>
      </c>
      <c r="C404" t="s">
        <v>2100</v>
      </c>
      <c r="D404" t="s">
        <v>2101</v>
      </c>
    </row>
    <row r="405" spans="1:4">
      <c r="A405">
        <v>404</v>
      </c>
      <c r="B405" t="s">
        <v>2102</v>
      </c>
      <c r="C405" t="s">
        <v>1403</v>
      </c>
      <c r="D405" t="s">
        <v>2103</v>
      </c>
    </row>
    <row r="406" spans="1:4">
      <c r="A406">
        <v>405</v>
      </c>
      <c r="B406" t="s">
        <v>2102</v>
      </c>
      <c r="C406" t="s">
        <v>2104</v>
      </c>
      <c r="D406" t="s">
        <v>2105</v>
      </c>
    </row>
    <row r="407" spans="1:4">
      <c r="A407">
        <v>406</v>
      </c>
      <c r="B407" t="s">
        <v>2102</v>
      </c>
      <c r="C407" t="s">
        <v>2106</v>
      </c>
      <c r="D407" t="s">
        <v>2107</v>
      </c>
    </row>
    <row r="408" spans="1:4">
      <c r="A408">
        <v>407</v>
      </c>
      <c r="B408" t="s">
        <v>2102</v>
      </c>
      <c r="C408" t="s">
        <v>2108</v>
      </c>
      <c r="D408" t="s">
        <v>2109</v>
      </c>
    </row>
    <row r="409" spans="1:4">
      <c r="A409">
        <v>408</v>
      </c>
      <c r="B409" t="s">
        <v>2102</v>
      </c>
      <c r="C409" t="s">
        <v>2110</v>
      </c>
      <c r="D409" t="s">
        <v>2111</v>
      </c>
    </row>
    <row r="410" spans="1:4">
      <c r="A410">
        <v>409</v>
      </c>
      <c r="B410" t="s">
        <v>2102</v>
      </c>
      <c r="C410" t="s">
        <v>1430</v>
      </c>
      <c r="D410" t="s">
        <v>2112</v>
      </c>
    </row>
    <row r="411" spans="1:4">
      <c r="A411">
        <v>410</v>
      </c>
      <c r="B411" t="s">
        <v>2102</v>
      </c>
      <c r="C411" t="s">
        <v>2113</v>
      </c>
      <c r="D411" t="s">
        <v>2114</v>
      </c>
    </row>
    <row r="412" spans="1:4">
      <c r="A412">
        <v>411</v>
      </c>
      <c r="B412" t="s">
        <v>2102</v>
      </c>
      <c r="C412" t="s">
        <v>2115</v>
      </c>
      <c r="D412" t="s">
        <v>2116</v>
      </c>
    </row>
    <row r="413" spans="1:4">
      <c r="A413">
        <v>412</v>
      </c>
      <c r="B413" t="s">
        <v>2102</v>
      </c>
      <c r="C413" t="s">
        <v>2117</v>
      </c>
      <c r="D413" t="s">
        <v>2118</v>
      </c>
    </row>
    <row r="414" spans="1:4">
      <c r="A414">
        <v>413</v>
      </c>
      <c r="B414" t="s">
        <v>2102</v>
      </c>
      <c r="C414" t="s">
        <v>2119</v>
      </c>
      <c r="D414" t="s">
        <v>2120</v>
      </c>
    </row>
    <row r="415" spans="1:4">
      <c r="A415">
        <v>414</v>
      </c>
      <c r="B415" t="s">
        <v>2102</v>
      </c>
      <c r="C415" t="s">
        <v>2121</v>
      </c>
      <c r="D415" t="s">
        <v>2122</v>
      </c>
    </row>
    <row r="416" spans="1:4">
      <c r="A416">
        <v>415</v>
      </c>
      <c r="B416" t="s">
        <v>2102</v>
      </c>
      <c r="C416" t="s">
        <v>2123</v>
      </c>
      <c r="D416" t="s">
        <v>2124</v>
      </c>
    </row>
    <row r="417" spans="1:4">
      <c r="A417">
        <v>416</v>
      </c>
      <c r="B417" t="s">
        <v>2102</v>
      </c>
      <c r="C417" t="s">
        <v>2125</v>
      </c>
      <c r="D417" t="s">
        <v>2126</v>
      </c>
    </row>
    <row r="418" spans="1:4">
      <c r="A418">
        <v>417</v>
      </c>
      <c r="B418" t="s">
        <v>2102</v>
      </c>
      <c r="C418" t="s">
        <v>2127</v>
      </c>
      <c r="D418" t="s">
        <v>2128</v>
      </c>
    </row>
    <row r="419" spans="1:4">
      <c r="A419">
        <v>418</v>
      </c>
      <c r="B419" t="s">
        <v>2102</v>
      </c>
      <c r="C419" t="s">
        <v>2129</v>
      </c>
      <c r="D419" t="s">
        <v>2130</v>
      </c>
    </row>
    <row r="420" spans="1:4">
      <c r="A420">
        <v>419</v>
      </c>
      <c r="B420" t="s">
        <v>2102</v>
      </c>
      <c r="C420" t="s">
        <v>1732</v>
      </c>
      <c r="D420" t="s">
        <v>2131</v>
      </c>
    </row>
    <row r="421" spans="1:4">
      <c r="A421">
        <v>420</v>
      </c>
      <c r="B421" t="s">
        <v>2102</v>
      </c>
      <c r="C421" t="s">
        <v>2132</v>
      </c>
      <c r="D421" t="s">
        <v>2133</v>
      </c>
    </row>
    <row r="422" spans="1:4">
      <c r="A422">
        <v>421</v>
      </c>
      <c r="B422" t="s">
        <v>2134</v>
      </c>
      <c r="C422" t="s">
        <v>2135</v>
      </c>
      <c r="D422" t="s">
        <v>2136</v>
      </c>
    </row>
    <row r="423" spans="1:4">
      <c r="A423">
        <v>422</v>
      </c>
      <c r="B423" t="s">
        <v>2134</v>
      </c>
      <c r="C423" t="s">
        <v>2137</v>
      </c>
      <c r="D423" t="s">
        <v>2138</v>
      </c>
    </row>
    <row r="424" spans="1:4">
      <c r="A424">
        <v>423</v>
      </c>
      <c r="B424" t="s">
        <v>2134</v>
      </c>
      <c r="C424" t="s">
        <v>2139</v>
      </c>
      <c r="D424" t="s">
        <v>2140</v>
      </c>
    </row>
    <row r="425" spans="1:4">
      <c r="A425">
        <v>424</v>
      </c>
      <c r="B425" t="s">
        <v>2134</v>
      </c>
      <c r="C425" t="s">
        <v>1297</v>
      </c>
      <c r="D425" t="s">
        <v>2141</v>
      </c>
    </row>
    <row r="426" spans="1:4">
      <c r="A426">
        <v>425</v>
      </c>
      <c r="B426" t="s">
        <v>2134</v>
      </c>
      <c r="C426" t="s">
        <v>2142</v>
      </c>
      <c r="D426" t="s">
        <v>2143</v>
      </c>
    </row>
    <row r="427" spans="1:4">
      <c r="A427">
        <v>426</v>
      </c>
      <c r="B427" t="s">
        <v>2134</v>
      </c>
      <c r="C427" t="s">
        <v>2144</v>
      </c>
      <c r="D427" t="s">
        <v>2145</v>
      </c>
    </row>
    <row r="428" spans="1:4">
      <c r="A428">
        <v>427</v>
      </c>
      <c r="B428" t="s">
        <v>2134</v>
      </c>
      <c r="C428" t="s">
        <v>2146</v>
      </c>
      <c r="D428" t="s">
        <v>2147</v>
      </c>
    </row>
    <row r="429" spans="1:4">
      <c r="A429">
        <v>428</v>
      </c>
      <c r="B429" t="s">
        <v>2134</v>
      </c>
      <c r="C429" t="s">
        <v>2148</v>
      </c>
      <c r="D429" t="s">
        <v>2149</v>
      </c>
    </row>
    <row r="430" spans="1:4">
      <c r="A430">
        <v>429</v>
      </c>
      <c r="B430" t="s">
        <v>2134</v>
      </c>
      <c r="C430" t="s">
        <v>2150</v>
      </c>
      <c r="D430" t="s">
        <v>2151</v>
      </c>
    </row>
    <row r="431" spans="1:4">
      <c r="A431">
        <v>430</v>
      </c>
      <c r="B431" t="s">
        <v>2134</v>
      </c>
      <c r="C431" t="s">
        <v>2152</v>
      </c>
      <c r="D431" t="s">
        <v>2153</v>
      </c>
    </row>
    <row r="432" spans="1:4">
      <c r="A432">
        <v>431</v>
      </c>
      <c r="B432" t="s">
        <v>2134</v>
      </c>
      <c r="C432" t="s">
        <v>2154</v>
      </c>
      <c r="D432" t="s">
        <v>2155</v>
      </c>
    </row>
    <row r="433" spans="1:4">
      <c r="A433">
        <v>432</v>
      </c>
      <c r="B433" t="s">
        <v>2134</v>
      </c>
      <c r="C433" t="s">
        <v>2156</v>
      </c>
      <c r="D433" t="s">
        <v>2157</v>
      </c>
    </row>
    <row r="434" spans="1:4">
      <c r="A434">
        <v>433</v>
      </c>
      <c r="B434" t="s">
        <v>2134</v>
      </c>
      <c r="C434" t="s">
        <v>2158</v>
      </c>
      <c r="D434" t="s">
        <v>2159</v>
      </c>
    </row>
    <row r="435" spans="1:4">
      <c r="A435">
        <v>434</v>
      </c>
      <c r="B435" t="s">
        <v>2134</v>
      </c>
      <c r="C435" t="s">
        <v>2160</v>
      </c>
      <c r="D435" t="s">
        <v>2161</v>
      </c>
    </row>
    <row r="436" spans="1:4">
      <c r="A436">
        <v>435</v>
      </c>
      <c r="B436" t="s">
        <v>2162</v>
      </c>
      <c r="C436" t="s">
        <v>2162</v>
      </c>
      <c r="D436" t="s">
        <v>2163</v>
      </c>
    </row>
    <row r="437" spans="1:4">
      <c r="A437">
        <v>436</v>
      </c>
      <c r="B437" t="s">
        <v>2164</v>
      </c>
      <c r="C437" t="s">
        <v>2165</v>
      </c>
      <c r="D437" t="s">
        <v>2166</v>
      </c>
    </row>
    <row r="438" spans="1:4">
      <c r="A438">
        <v>437</v>
      </c>
      <c r="B438" t="s">
        <v>2164</v>
      </c>
      <c r="C438" t="s">
        <v>2167</v>
      </c>
      <c r="D438" t="s">
        <v>2168</v>
      </c>
    </row>
    <row r="439" spans="1:4">
      <c r="A439">
        <v>438</v>
      </c>
      <c r="B439" t="s">
        <v>2164</v>
      </c>
      <c r="C439" t="s">
        <v>2169</v>
      </c>
      <c r="D439" t="s">
        <v>2170</v>
      </c>
    </row>
    <row r="440" spans="1:4">
      <c r="A440">
        <v>439</v>
      </c>
      <c r="B440" t="s">
        <v>2164</v>
      </c>
      <c r="C440" t="s">
        <v>2171</v>
      </c>
      <c r="D440" t="s">
        <v>2172</v>
      </c>
    </row>
    <row r="441" spans="1:4">
      <c r="A441">
        <v>440</v>
      </c>
      <c r="B441" t="s">
        <v>2164</v>
      </c>
      <c r="C441" t="s">
        <v>2173</v>
      </c>
      <c r="D441" t="s">
        <v>2174</v>
      </c>
    </row>
    <row r="442" spans="1:4">
      <c r="A442">
        <v>441</v>
      </c>
      <c r="B442" t="s">
        <v>2164</v>
      </c>
      <c r="C442" t="s">
        <v>2175</v>
      </c>
      <c r="D442" t="s">
        <v>2176</v>
      </c>
    </row>
    <row r="443" spans="1:4">
      <c r="A443">
        <v>442</v>
      </c>
      <c r="B443" t="s">
        <v>2164</v>
      </c>
      <c r="C443" t="s">
        <v>2177</v>
      </c>
      <c r="D443" t="s">
        <v>2178</v>
      </c>
    </row>
    <row r="444" spans="1:4">
      <c r="A444">
        <v>443</v>
      </c>
      <c r="B444" t="s">
        <v>2164</v>
      </c>
      <c r="C444" t="s">
        <v>2179</v>
      </c>
      <c r="D444" t="s">
        <v>2180</v>
      </c>
    </row>
    <row r="445" spans="1:4">
      <c r="A445">
        <v>444</v>
      </c>
      <c r="B445" t="s">
        <v>2164</v>
      </c>
      <c r="C445" t="s">
        <v>2181</v>
      </c>
      <c r="D445" t="s">
        <v>2182</v>
      </c>
    </row>
    <row r="446" spans="1:4">
      <c r="A446">
        <v>445</v>
      </c>
      <c r="B446" t="s">
        <v>2183</v>
      </c>
      <c r="C446" t="s">
        <v>2184</v>
      </c>
      <c r="D446" t="s">
        <v>2185</v>
      </c>
    </row>
    <row r="447" spans="1:4">
      <c r="A447">
        <v>446</v>
      </c>
      <c r="B447" t="s">
        <v>2183</v>
      </c>
      <c r="C447" t="s">
        <v>2186</v>
      </c>
      <c r="D447" t="s">
        <v>2187</v>
      </c>
    </row>
    <row r="448" spans="1:4">
      <c r="A448">
        <v>447</v>
      </c>
      <c r="B448" t="s">
        <v>2183</v>
      </c>
      <c r="C448" t="s">
        <v>2188</v>
      </c>
      <c r="D448" t="s">
        <v>2189</v>
      </c>
    </row>
    <row r="449" spans="1:4">
      <c r="A449">
        <v>448</v>
      </c>
      <c r="B449" t="s">
        <v>2183</v>
      </c>
      <c r="C449" t="s">
        <v>2190</v>
      </c>
      <c r="D449" t="s">
        <v>2191</v>
      </c>
    </row>
    <row r="450" spans="1:4">
      <c r="A450">
        <v>449</v>
      </c>
      <c r="B450" t="s">
        <v>2192</v>
      </c>
      <c r="C450" t="s">
        <v>2193</v>
      </c>
      <c r="D450" t="s">
        <v>2194</v>
      </c>
    </row>
    <row r="451" spans="1:4">
      <c r="A451">
        <v>450</v>
      </c>
      <c r="B451" t="s">
        <v>2192</v>
      </c>
      <c r="C451" t="s">
        <v>2195</v>
      </c>
      <c r="D451" t="s">
        <v>2196</v>
      </c>
    </row>
    <row r="452" spans="1:4">
      <c r="A452">
        <v>451</v>
      </c>
      <c r="B452" t="s">
        <v>2192</v>
      </c>
      <c r="C452" t="s">
        <v>2197</v>
      </c>
      <c r="D452" t="s">
        <v>2198</v>
      </c>
    </row>
    <row r="453" spans="1:4">
      <c r="A453">
        <v>452</v>
      </c>
      <c r="B453" t="s">
        <v>2192</v>
      </c>
      <c r="C453" t="s">
        <v>2199</v>
      </c>
      <c r="D453" t="s">
        <v>2200</v>
      </c>
    </row>
    <row r="454" spans="1:4">
      <c r="A454">
        <v>453</v>
      </c>
      <c r="B454" t="s">
        <v>2192</v>
      </c>
      <c r="C454" t="s">
        <v>2201</v>
      </c>
      <c r="D454" t="s">
        <v>2202</v>
      </c>
    </row>
    <row r="455" spans="1:4">
      <c r="A455">
        <v>454</v>
      </c>
      <c r="B455" t="s">
        <v>2192</v>
      </c>
      <c r="C455" t="s">
        <v>2203</v>
      </c>
      <c r="D455" t="s">
        <v>2204</v>
      </c>
    </row>
    <row r="456" spans="1:4">
      <c r="A456">
        <v>455</v>
      </c>
      <c r="B456" t="s">
        <v>2192</v>
      </c>
      <c r="C456" t="s">
        <v>2205</v>
      </c>
      <c r="D456" t="s">
        <v>2206</v>
      </c>
    </row>
    <row r="457" spans="1:4">
      <c r="A457">
        <v>456</v>
      </c>
      <c r="B457" t="s">
        <v>2192</v>
      </c>
      <c r="C457" t="s">
        <v>1321</v>
      </c>
      <c r="D457" t="s">
        <v>2207</v>
      </c>
    </row>
    <row r="458" spans="1:4">
      <c r="A458">
        <v>457</v>
      </c>
      <c r="B458" t="s">
        <v>2208</v>
      </c>
      <c r="C458" t="s">
        <v>2167</v>
      </c>
      <c r="D458" t="s">
        <v>2209</v>
      </c>
    </row>
    <row r="459" spans="1:4">
      <c r="A459">
        <v>458</v>
      </c>
      <c r="B459" t="s">
        <v>2208</v>
      </c>
      <c r="C459" t="s">
        <v>2210</v>
      </c>
      <c r="D459" t="s">
        <v>2211</v>
      </c>
    </row>
    <row r="460" spans="1:4">
      <c r="A460">
        <v>459</v>
      </c>
      <c r="B460" t="s">
        <v>2208</v>
      </c>
      <c r="C460" t="s">
        <v>2212</v>
      </c>
      <c r="D460" t="s">
        <v>2213</v>
      </c>
    </row>
    <row r="461" spans="1:4">
      <c r="A461">
        <v>460</v>
      </c>
      <c r="B461" t="s">
        <v>2208</v>
      </c>
      <c r="C461" t="s">
        <v>2214</v>
      </c>
      <c r="D461" t="s">
        <v>2215</v>
      </c>
    </row>
    <row r="462" spans="1:4">
      <c r="A462">
        <v>461</v>
      </c>
      <c r="B462" t="s">
        <v>2208</v>
      </c>
      <c r="C462" t="s">
        <v>2216</v>
      </c>
      <c r="D462" t="s">
        <v>2217</v>
      </c>
    </row>
    <row r="463" spans="1:4">
      <c r="A463">
        <v>462</v>
      </c>
      <c r="B463" t="s">
        <v>2208</v>
      </c>
      <c r="C463" t="s">
        <v>2218</v>
      </c>
      <c r="D463" t="s">
        <v>2219</v>
      </c>
    </row>
    <row r="464" spans="1:4">
      <c r="A464">
        <v>463</v>
      </c>
      <c r="B464" t="s">
        <v>2208</v>
      </c>
      <c r="C464" t="s">
        <v>2220</v>
      </c>
      <c r="D464" t="s">
        <v>2221</v>
      </c>
    </row>
    <row r="465" spans="1:4">
      <c r="A465">
        <v>464</v>
      </c>
      <c r="B465" t="s">
        <v>2208</v>
      </c>
      <c r="C465" t="s">
        <v>2222</v>
      </c>
      <c r="D465" t="s">
        <v>2223</v>
      </c>
    </row>
    <row r="466" spans="1:4">
      <c r="A466">
        <v>465</v>
      </c>
      <c r="B466" t="s">
        <v>2224</v>
      </c>
      <c r="C466" t="s">
        <v>2225</v>
      </c>
      <c r="D466" t="s">
        <v>2226</v>
      </c>
    </row>
    <row r="467" spans="1:4">
      <c r="A467">
        <v>466</v>
      </c>
      <c r="B467" t="s">
        <v>2224</v>
      </c>
      <c r="C467" t="s">
        <v>2227</v>
      </c>
      <c r="D467" t="s">
        <v>2228</v>
      </c>
    </row>
    <row r="468" spans="1:4">
      <c r="A468">
        <v>467</v>
      </c>
      <c r="B468" t="s">
        <v>2224</v>
      </c>
      <c r="C468" t="s">
        <v>2229</v>
      </c>
      <c r="D468" t="s">
        <v>2230</v>
      </c>
    </row>
    <row r="469" spans="1:4">
      <c r="A469">
        <v>468</v>
      </c>
      <c r="B469" t="s">
        <v>2224</v>
      </c>
      <c r="C469" t="s">
        <v>2231</v>
      </c>
      <c r="D469" t="s">
        <v>2232</v>
      </c>
    </row>
    <row r="470" spans="1:4">
      <c r="A470">
        <v>469</v>
      </c>
      <c r="B470" t="s">
        <v>2224</v>
      </c>
      <c r="C470" t="s">
        <v>2233</v>
      </c>
      <c r="D470" t="s">
        <v>2234</v>
      </c>
    </row>
    <row r="471" spans="1:4">
      <c r="A471">
        <v>470</v>
      </c>
      <c r="B471" t="s">
        <v>2224</v>
      </c>
      <c r="C471" t="s">
        <v>2235</v>
      </c>
      <c r="D471" t="s">
        <v>2236</v>
      </c>
    </row>
    <row r="472" spans="1:4">
      <c r="A472">
        <v>471</v>
      </c>
      <c r="B472" t="s">
        <v>2224</v>
      </c>
      <c r="C472" t="s">
        <v>2237</v>
      </c>
      <c r="D472" t="s">
        <v>2238</v>
      </c>
    </row>
    <row r="473" spans="1:4">
      <c r="A473">
        <v>472</v>
      </c>
      <c r="B473" t="s">
        <v>2224</v>
      </c>
      <c r="C473" t="s">
        <v>2239</v>
      </c>
      <c r="D473" t="s">
        <v>2240</v>
      </c>
    </row>
    <row r="474" spans="1:4">
      <c r="A474">
        <v>473</v>
      </c>
      <c r="B474" t="s">
        <v>2224</v>
      </c>
      <c r="C474" t="s">
        <v>2241</v>
      </c>
      <c r="D474" t="s">
        <v>2242</v>
      </c>
    </row>
    <row r="475" spans="1:4">
      <c r="A475">
        <v>474</v>
      </c>
      <c r="B475" t="s">
        <v>2224</v>
      </c>
      <c r="C475" t="s">
        <v>2243</v>
      </c>
      <c r="D475" t="s">
        <v>2244</v>
      </c>
    </row>
    <row r="476" spans="1:4">
      <c r="A476">
        <v>475</v>
      </c>
      <c r="B476" t="s">
        <v>2245</v>
      </c>
      <c r="C476" t="s">
        <v>2246</v>
      </c>
      <c r="D476" t="s">
        <v>2247</v>
      </c>
    </row>
    <row r="477" spans="1:4">
      <c r="A477">
        <v>476</v>
      </c>
      <c r="B477" t="s">
        <v>2245</v>
      </c>
      <c r="C477" t="s">
        <v>2248</v>
      </c>
      <c r="D477" t="s">
        <v>2249</v>
      </c>
    </row>
    <row r="478" spans="1:4">
      <c r="A478">
        <v>477</v>
      </c>
      <c r="B478" t="s">
        <v>2245</v>
      </c>
      <c r="C478" t="s">
        <v>2250</v>
      </c>
      <c r="D478" t="s">
        <v>2251</v>
      </c>
    </row>
    <row r="479" spans="1:4">
      <c r="A479">
        <v>478</v>
      </c>
      <c r="B479" t="s">
        <v>2245</v>
      </c>
      <c r="C479" t="s">
        <v>2252</v>
      </c>
      <c r="D479" t="s">
        <v>2253</v>
      </c>
    </row>
    <row r="480" spans="1:4">
      <c r="A480">
        <v>479</v>
      </c>
      <c r="B480" t="s">
        <v>2245</v>
      </c>
      <c r="C480" t="s">
        <v>2254</v>
      </c>
      <c r="D480" t="s">
        <v>2255</v>
      </c>
    </row>
    <row r="481" spans="1:4">
      <c r="A481">
        <v>480</v>
      </c>
      <c r="B481" t="s">
        <v>2245</v>
      </c>
      <c r="C481" t="s">
        <v>2256</v>
      </c>
      <c r="D481" t="s">
        <v>2257</v>
      </c>
    </row>
    <row r="482" spans="1:4">
      <c r="A482">
        <v>481</v>
      </c>
      <c r="B482" t="s">
        <v>2245</v>
      </c>
      <c r="C482" t="s">
        <v>2258</v>
      </c>
      <c r="D482" t="s">
        <v>2259</v>
      </c>
    </row>
    <row r="483" spans="1:4">
      <c r="A483">
        <v>482</v>
      </c>
      <c r="B483" t="s">
        <v>2245</v>
      </c>
      <c r="C483" t="s">
        <v>2260</v>
      </c>
      <c r="D483" t="s">
        <v>2261</v>
      </c>
    </row>
    <row r="484" spans="1:4">
      <c r="A484">
        <v>483</v>
      </c>
      <c r="B484" t="s">
        <v>2245</v>
      </c>
      <c r="C484" t="s">
        <v>1549</v>
      </c>
      <c r="D484" t="s">
        <v>2262</v>
      </c>
    </row>
    <row r="485" spans="1:4">
      <c r="A485">
        <v>484</v>
      </c>
      <c r="B485" t="s">
        <v>2245</v>
      </c>
      <c r="C485" t="s">
        <v>2263</v>
      </c>
      <c r="D485" t="s">
        <v>2264</v>
      </c>
    </row>
    <row r="486" spans="1:4">
      <c r="A486">
        <v>485</v>
      </c>
      <c r="B486" t="s">
        <v>2245</v>
      </c>
      <c r="C486" t="s">
        <v>2265</v>
      </c>
      <c r="D486" t="s">
        <v>2266</v>
      </c>
    </row>
    <row r="487" spans="1:4">
      <c r="A487">
        <v>486</v>
      </c>
      <c r="B487" t="s">
        <v>2245</v>
      </c>
      <c r="C487" t="s">
        <v>2267</v>
      </c>
      <c r="D487" t="s">
        <v>2268</v>
      </c>
    </row>
    <row r="488" spans="1:4">
      <c r="A488">
        <v>487</v>
      </c>
      <c r="B488" t="s">
        <v>2245</v>
      </c>
      <c r="C488" t="s">
        <v>2269</v>
      </c>
      <c r="D488" t="s">
        <v>2270</v>
      </c>
    </row>
    <row r="489" spans="1:4">
      <c r="A489">
        <v>488</v>
      </c>
      <c r="B489" t="s">
        <v>2271</v>
      </c>
      <c r="C489" t="s">
        <v>2272</v>
      </c>
      <c r="D489" t="s">
        <v>2273</v>
      </c>
    </row>
    <row r="490" spans="1:4">
      <c r="A490">
        <v>489</v>
      </c>
      <c r="B490" t="s">
        <v>2271</v>
      </c>
      <c r="C490" t="s">
        <v>2274</v>
      </c>
      <c r="D490" t="s">
        <v>2275</v>
      </c>
    </row>
    <row r="491" spans="1:4">
      <c r="A491">
        <v>490</v>
      </c>
      <c r="B491" t="s">
        <v>2271</v>
      </c>
      <c r="C491" t="s">
        <v>2276</v>
      </c>
      <c r="D491" t="s">
        <v>2277</v>
      </c>
    </row>
    <row r="492" spans="1:4">
      <c r="A492">
        <v>491</v>
      </c>
      <c r="B492" t="s">
        <v>2271</v>
      </c>
      <c r="C492" t="s">
        <v>2278</v>
      </c>
      <c r="D492" t="s">
        <v>2279</v>
      </c>
    </row>
    <row r="493" spans="1:4">
      <c r="A493">
        <v>492</v>
      </c>
      <c r="B493" t="s">
        <v>2271</v>
      </c>
      <c r="C493" t="s">
        <v>2280</v>
      </c>
      <c r="D493" t="s">
        <v>2281</v>
      </c>
    </row>
    <row r="494" spans="1:4">
      <c r="A494">
        <v>493</v>
      </c>
      <c r="B494" t="s">
        <v>2271</v>
      </c>
      <c r="C494" t="s">
        <v>2282</v>
      </c>
      <c r="D494" t="s">
        <v>2283</v>
      </c>
    </row>
    <row r="495" spans="1:4">
      <c r="A495">
        <v>494</v>
      </c>
      <c r="B495" t="s">
        <v>2271</v>
      </c>
      <c r="C495" t="s">
        <v>2284</v>
      </c>
      <c r="D495" t="s">
        <v>2285</v>
      </c>
    </row>
    <row r="496" spans="1:4">
      <c r="A496">
        <v>495</v>
      </c>
      <c r="B496" t="s">
        <v>2271</v>
      </c>
      <c r="C496" t="s">
        <v>2286</v>
      </c>
      <c r="D496" t="s">
        <v>2287</v>
      </c>
    </row>
    <row r="497" spans="1:4">
      <c r="A497">
        <v>496</v>
      </c>
      <c r="B497" t="s">
        <v>2271</v>
      </c>
      <c r="C497" t="s">
        <v>2288</v>
      </c>
      <c r="D497" t="s">
        <v>2289</v>
      </c>
    </row>
    <row r="498" spans="1:4">
      <c r="A498">
        <v>497</v>
      </c>
      <c r="B498" t="s">
        <v>2271</v>
      </c>
      <c r="C498" t="s">
        <v>2290</v>
      </c>
      <c r="D498" t="s">
        <v>2291</v>
      </c>
    </row>
    <row r="499" spans="1:4">
      <c r="A499">
        <v>498</v>
      </c>
      <c r="B499" t="s">
        <v>2292</v>
      </c>
      <c r="C499" t="s">
        <v>1881</v>
      </c>
      <c r="D499" t="s">
        <v>2293</v>
      </c>
    </row>
    <row r="500" spans="1:4">
      <c r="A500">
        <v>499</v>
      </c>
      <c r="B500" t="s">
        <v>2292</v>
      </c>
      <c r="C500" t="s">
        <v>1632</v>
      </c>
      <c r="D500" t="s">
        <v>2294</v>
      </c>
    </row>
    <row r="501" spans="1:4">
      <c r="A501">
        <v>500</v>
      </c>
      <c r="B501" t="s">
        <v>2292</v>
      </c>
      <c r="C501" t="s">
        <v>2295</v>
      </c>
      <c r="D501" t="s">
        <v>2296</v>
      </c>
    </row>
    <row r="502" spans="1:4">
      <c r="A502">
        <v>501</v>
      </c>
      <c r="B502" t="s">
        <v>2292</v>
      </c>
      <c r="C502" t="s">
        <v>2297</v>
      </c>
      <c r="D502" t="s">
        <v>2298</v>
      </c>
    </row>
    <row r="503" spans="1:4">
      <c r="A503">
        <v>502</v>
      </c>
      <c r="B503" t="s">
        <v>2292</v>
      </c>
      <c r="C503" t="s">
        <v>2299</v>
      </c>
      <c r="D503" t="s">
        <v>2300</v>
      </c>
    </row>
    <row r="504" spans="1:4">
      <c r="A504">
        <v>503</v>
      </c>
      <c r="B504" t="s">
        <v>2292</v>
      </c>
      <c r="C504" t="s">
        <v>587</v>
      </c>
      <c r="D504" t="s">
        <v>2301</v>
      </c>
    </row>
    <row r="505" spans="1:4">
      <c r="A505">
        <v>504</v>
      </c>
      <c r="B505" t="s">
        <v>2292</v>
      </c>
      <c r="C505" t="s">
        <v>2302</v>
      </c>
      <c r="D505" t="s">
        <v>2303</v>
      </c>
    </row>
    <row r="506" spans="1:4">
      <c r="A506">
        <v>505</v>
      </c>
      <c r="B506" t="s">
        <v>2304</v>
      </c>
      <c r="C506" t="s">
        <v>2305</v>
      </c>
      <c r="D506" t="s">
        <v>2306</v>
      </c>
    </row>
    <row r="507" spans="1:4">
      <c r="A507">
        <v>506</v>
      </c>
      <c r="B507" t="s">
        <v>2304</v>
      </c>
      <c r="C507" t="s">
        <v>2307</v>
      </c>
      <c r="D507" t="s">
        <v>2308</v>
      </c>
    </row>
    <row r="508" spans="1:4">
      <c r="A508">
        <v>507</v>
      </c>
      <c r="B508" t="s">
        <v>2304</v>
      </c>
      <c r="C508" t="s">
        <v>2309</v>
      </c>
      <c r="D508" t="s">
        <v>2310</v>
      </c>
    </row>
    <row r="509" spans="1:4">
      <c r="A509">
        <v>508</v>
      </c>
      <c r="B509" t="s">
        <v>2304</v>
      </c>
      <c r="C509" t="s">
        <v>2311</v>
      </c>
      <c r="D509" t="s">
        <v>2312</v>
      </c>
    </row>
    <row r="510" spans="1:4">
      <c r="A510">
        <v>509</v>
      </c>
      <c r="B510" t="s">
        <v>2304</v>
      </c>
      <c r="C510" t="s">
        <v>2313</v>
      </c>
      <c r="D510" t="s">
        <v>2314</v>
      </c>
    </row>
    <row r="511" spans="1:4">
      <c r="A511">
        <v>510</v>
      </c>
      <c r="B511" t="s">
        <v>2304</v>
      </c>
      <c r="C511" t="s">
        <v>2315</v>
      </c>
      <c r="D511" t="s">
        <v>2316</v>
      </c>
    </row>
    <row r="512" spans="1:4">
      <c r="A512">
        <v>511</v>
      </c>
      <c r="B512" t="s">
        <v>2304</v>
      </c>
      <c r="C512" t="s">
        <v>2317</v>
      </c>
      <c r="D512" t="s">
        <v>2318</v>
      </c>
    </row>
    <row r="513" spans="1:4">
      <c r="A513">
        <v>512</v>
      </c>
      <c r="B513" t="s">
        <v>2304</v>
      </c>
      <c r="C513" t="s">
        <v>2319</v>
      </c>
      <c r="D513" t="s">
        <v>2320</v>
      </c>
    </row>
    <row r="514" spans="1:4">
      <c r="A514">
        <v>513</v>
      </c>
      <c r="B514" t="s">
        <v>2321</v>
      </c>
      <c r="C514" t="s">
        <v>2322</v>
      </c>
      <c r="D514" t="s">
        <v>2323</v>
      </c>
    </row>
    <row r="515" spans="1:4">
      <c r="A515">
        <v>514</v>
      </c>
      <c r="B515" t="s">
        <v>2321</v>
      </c>
      <c r="C515" t="s">
        <v>2324</v>
      </c>
      <c r="D515" t="s">
        <v>2325</v>
      </c>
    </row>
    <row r="516" spans="1:4">
      <c r="A516">
        <v>515</v>
      </c>
      <c r="B516" t="s">
        <v>2321</v>
      </c>
      <c r="C516" t="s">
        <v>2326</v>
      </c>
      <c r="D516" t="s">
        <v>2327</v>
      </c>
    </row>
    <row r="517" spans="1:4">
      <c r="A517">
        <v>516</v>
      </c>
      <c r="B517" t="s">
        <v>2321</v>
      </c>
      <c r="C517" t="s">
        <v>2328</v>
      </c>
      <c r="D517" t="s">
        <v>2329</v>
      </c>
    </row>
    <row r="518" spans="1:4">
      <c r="A518">
        <v>517</v>
      </c>
      <c r="B518" t="s">
        <v>2321</v>
      </c>
      <c r="C518" t="s">
        <v>2330</v>
      </c>
      <c r="D518" t="s">
        <v>2331</v>
      </c>
    </row>
    <row r="519" spans="1:4">
      <c r="A519">
        <v>518</v>
      </c>
      <c r="B519" t="s">
        <v>2321</v>
      </c>
      <c r="C519" t="s">
        <v>2332</v>
      </c>
      <c r="D519" t="s">
        <v>2333</v>
      </c>
    </row>
    <row r="520" spans="1:4">
      <c r="A520">
        <v>519</v>
      </c>
      <c r="B520" t="s">
        <v>2321</v>
      </c>
      <c r="C520" t="s">
        <v>2334</v>
      </c>
      <c r="D520" t="s">
        <v>2335</v>
      </c>
    </row>
    <row r="521" spans="1:4">
      <c r="A521">
        <v>520</v>
      </c>
      <c r="B521" t="s">
        <v>2321</v>
      </c>
      <c r="C521" t="s">
        <v>2336</v>
      </c>
      <c r="D521" t="s">
        <v>2337</v>
      </c>
    </row>
    <row r="522" spans="1:4">
      <c r="A522">
        <v>521</v>
      </c>
      <c r="B522" t="s">
        <v>2321</v>
      </c>
      <c r="C522" t="s">
        <v>2338</v>
      </c>
      <c r="D522" t="s">
        <v>2339</v>
      </c>
    </row>
    <row r="523" spans="1:4">
      <c r="A523">
        <v>522</v>
      </c>
      <c r="B523" t="s">
        <v>2321</v>
      </c>
      <c r="C523" t="s">
        <v>2340</v>
      </c>
      <c r="D523" t="s">
        <v>2341</v>
      </c>
    </row>
    <row r="524" spans="1:4">
      <c r="A524">
        <v>523</v>
      </c>
      <c r="B524" t="s">
        <v>2321</v>
      </c>
      <c r="C524" t="s">
        <v>2342</v>
      </c>
      <c r="D524" t="s">
        <v>2343</v>
      </c>
    </row>
    <row r="525" spans="1:4">
      <c r="A525">
        <v>524</v>
      </c>
      <c r="B525" t="s">
        <v>2321</v>
      </c>
      <c r="C525" t="s">
        <v>2344</v>
      </c>
      <c r="D525" t="s">
        <v>2345</v>
      </c>
    </row>
    <row r="526" spans="1:4">
      <c r="A526">
        <v>525</v>
      </c>
      <c r="B526" t="s">
        <v>2321</v>
      </c>
      <c r="C526" t="s">
        <v>2346</v>
      </c>
      <c r="D526" t="s">
        <v>2347</v>
      </c>
    </row>
    <row r="527" spans="1:4">
      <c r="A527">
        <v>526</v>
      </c>
      <c r="B527" t="s">
        <v>2321</v>
      </c>
      <c r="C527" t="s">
        <v>2348</v>
      </c>
      <c r="D527" t="s">
        <v>2349</v>
      </c>
    </row>
    <row r="528" spans="1:4">
      <c r="A528">
        <v>527</v>
      </c>
      <c r="B528" t="s">
        <v>2321</v>
      </c>
      <c r="C528" t="s">
        <v>2350</v>
      </c>
      <c r="D528" t="s">
        <v>2351</v>
      </c>
    </row>
    <row r="529" spans="1:4">
      <c r="A529">
        <v>528</v>
      </c>
      <c r="B529" t="s">
        <v>2321</v>
      </c>
      <c r="C529" t="s">
        <v>2352</v>
      </c>
      <c r="D529" t="s">
        <v>2353</v>
      </c>
    </row>
    <row r="530" spans="1:4">
      <c r="A530">
        <v>529</v>
      </c>
      <c r="B530" t="s">
        <v>2321</v>
      </c>
      <c r="C530" t="s">
        <v>2354</v>
      </c>
      <c r="D530" t="s">
        <v>2355</v>
      </c>
    </row>
    <row r="531" spans="1:4">
      <c r="A531">
        <v>530</v>
      </c>
      <c r="B531" t="s">
        <v>2321</v>
      </c>
      <c r="C531" t="s">
        <v>2356</v>
      </c>
      <c r="D531" t="s">
        <v>2357</v>
      </c>
    </row>
    <row r="532" spans="1:4">
      <c r="A532">
        <v>531</v>
      </c>
      <c r="B532" t="s">
        <v>2321</v>
      </c>
      <c r="C532" t="s">
        <v>2358</v>
      </c>
      <c r="D532" t="s">
        <v>2359</v>
      </c>
    </row>
    <row r="533" spans="1:4">
      <c r="A533">
        <v>532</v>
      </c>
      <c r="B533" t="s">
        <v>2321</v>
      </c>
      <c r="C533" t="s">
        <v>2360</v>
      </c>
      <c r="D533" t="s">
        <v>2361</v>
      </c>
    </row>
    <row r="534" spans="1:4">
      <c r="A534">
        <v>533</v>
      </c>
      <c r="B534" t="s">
        <v>2321</v>
      </c>
      <c r="C534" t="s">
        <v>2362</v>
      </c>
      <c r="D534" t="s">
        <v>2363</v>
      </c>
    </row>
    <row r="535" spans="1:4">
      <c r="A535">
        <v>534</v>
      </c>
      <c r="B535" t="s">
        <v>2321</v>
      </c>
      <c r="C535" t="s">
        <v>2364</v>
      </c>
      <c r="D535" t="s">
        <v>2365</v>
      </c>
    </row>
    <row r="536" spans="1:4">
      <c r="A536">
        <v>535</v>
      </c>
      <c r="B536" t="s">
        <v>2321</v>
      </c>
      <c r="C536" t="s">
        <v>2366</v>
      </c>
      <c r="D536" t="s">
        <v>2367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Instruction"/>
  <dimension ref="A1:AG117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43"/>
  </cols>
  <sheetData>
    <row r="1" spans="1:27" ht="10.5" customHeight="1">
      <c r="AA1" s="143" t="s">
        <v>198</v>
      </c>
    </row>
    <row r="2" spans="1:27" ht="16.5" customHeight="1">
      <c r="B2" s="344" t="str">
        <f>"Код шаблона: " &amp; GetCode()</f>
        <v>Код шаблона: JKH.OPEN.INFO.ORG.WARM.570</v>
      </c>
      <c r="C2" s="344"/>
      <c r="D2" s="344"/>
      <c r="E2" s="344"/>
      <c r="F2" s="344"/>
      <c r="G2" s="344"/>
      <c r="V2" s="65"/>
    </row>
    <row r="3" spans="1:27" ht="18" customHeight="1">
      <c r="B3" s="345" t="str">
        <f>"Версия " &amp; Getversion()</f>
        <v>Версия 1.1</v>
      </c>
      <c r="C3" s="34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V3" s="65"/>
      <c r="W3" s="65"/>
      <c r="X3" s="65"/>
      <c r="Y3" s="65"/>
    </row>
    <row r="4" spans="1:27" ht="6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7" ht="32.25" customHeight="1">
      <c r="B5" s="346" t="s">
        <v>557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8"/>
    </row>
    <row r="6" spans="1:27" ht="9.75" customHeight="1">
      <c r="A6" s="65"/>
      <c r="B6" s="142"/>
      <c r="C6" s="141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3"/>
    </row>
    <row r="7" spans="1:27" ht="15" customHeight="1">
      <c r="A7" s="65"/>
      <c r="B7" s="142"/>
      <c r="C7" s="141"/>
      <c r="D7" s="124"/>
      <c r="E7" s="349" t="s">
        <v>596</v>
      </c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123"/>
    </row>
    <row r="8" spans="1:27" ht="15" customHeight="1">
      <c r="A8" s="65"/>
      <c r="B8" s="142"/>
      <c r="C8" s="141"/>
      <c r="D8" s="124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123"/>
    </row>
    <row r="9" spans="1:27" ht="15" customHeight="1">
      <c r="A9" s="65"/>
      <c r="B9" s="142"/>
      <c r="C9" s="141"/>
      <c r="D9" s="124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123"/>
    </row>
    <row r="10" spans="1:27" ht="10.5" customHeight="1">
      <c r="A10" s="65"/>
      <c r="B10" s="142"/>
      <c r="C10" s="141"/>
      <c r="D10" s="124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123"/>
    </row>
    <row r="11" spans="1:27" ht="27" customHeight="1">
      <c r="A11" s="65"/>
      <c r="B11" s="142"/>
      <c r="C11" s="141"/>
      <c r="D11" s="124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123"/>
    </row>
    <row r="12" spans="1:27" ht="12" customHeight="1">
      <c r="A12" s="65"/>
      <c r="B12" s="142"/>
      <c r="C12" s="141"/>
      <c r="D12" s="124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123"/>
    </row>
    <row r="13" spans="1:27" ht="38.25" customHeight="1">
      <c r="A13" s="65"/>
      <c r="B13" s="142"/>
      <c r="C13" s="141"/>
      <c r="D13" s="124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137"/>
    </row>
    <row r="14" spans="1:27" ht="15" customHeight="1">
      <c r="A14" s="65"/>
      <c r="B14" s="142"/>
      <c r="C14" s="141"/>
      <c r="D14" s="124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123"/>
    </row>
    <row r="15" spans="1:27" ht="15">
      <c r="A15" s="65"/>
      <c r="B15" s="142"/>
      <c r="C15" s="141"/>
      <c r="D15" s="124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123"/>
    </row>
    <row r="16" spans="1:27" ht="15">
      <c r="A16" s="65"/>
      <c r="B16" s="142"/>
      <c r="C16" s="141"/>
      <c r="D16" s="124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123"/>
    </row>
    <row r="17" spans="1:25" ht="15" customHeight="1">
      <c r="A17" s="65"/>
      <c r="B17" s="142"/>
      <c r="C17" s="141"/>
      <c r="D17" s="124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123"/>
    </row>
    <row r="18" spans="1:25" ht="15">
      <c r="A18" s="65"/>
      <c r="B18" s="142"/>
      <c r="C18" s="141"/>
      <c r="D18" s="124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123"/>
    </row>
    <row r="19" spans="1:25" ht="59.25" customHeight="1">
      <c r="A19" s="65"/>
      <c r="B19" s="142"/>
      <c r="C19" s="141"/>
      <c r="D19" s="130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123"/>
    </row>
    <row r="20" spans="1:25" ht="15" hidden="1">
      <c r="A20" s="65"/>
      <c r="B20" s="142"/>
      <c r="C20" s="141"/>
      <c r="D20" s="130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3"/>
    </row>
    <row r="21" spans="1:25" ht="14.25" hidden="1" customHeight="1">
      <c r="A21" s="65"/>
      <c r="B21" s="142"/>
      <c r="C21" s="141"/>
      <c r="D21" s="125"/>
      <c r="E21" s="136" t="s">
        <v>196</v>
      </c>
      <c r="F21" s="350" t="s">
        <v>208</v>
      </c>
      <c r="G21" s="351"/>
      <c r="H21" s="351"/>
      <c r="I21" s="351"/>
      <c r="J21" s="351"/>
      <c r="K21" s="351"/>
      <c r="L21" s="351"/>
      <c r="M21" s="351"/>
      <c r="N21" s="124"/>
      <c r="O21" s="135" t="s">
        <v>196</v>
      </c>
      <c r="P21" s="352" t="s">
        <v>197</v>
      </c>
      <c r="Q21" s="353"/>
      <c r="R21" s="353"/>
      <c r="S21" s="353"/>
      <c r="T21" s="353"/>
      <c r="U21" s="353"/>
      <c r="V21" s="353"/>
      <c r="W21" s="353"/>
      <c r="X21" s="353"/>
      <c r="Y21" s="123"/>
    </row>
    <row r="22" spans="1:25" ht="14.25" hidden="1" customHeight="1">
      <c r="A22" s="65"/>
      <c r="B22" s="142"/>
      <c r="C22" s="141"/>
      <c r="D22" s="125"/>
      <c r="E22" s="173" t="s">
        <v>196</v>
      </c>
      <c r="F22" s="350" t="s">
        <v>199</v>
      </c>
      <c r="G22" s="351"/>
      <c r="H22" s="351"/>
      <c r="I22" s="351"/>
      <c r="J22" s="351"/>
      <c r="K22" s="351"/>
      <c r="L22" s="351"/>
      <c r="M22" s="351"/>
      <c r="N22" s="124"/>
      <c r="O22" s="138" t="s">
        <v>196</v>
      </c>
      <c r="P22" s="352" t="s">
        <v>209</v>
      </c>
      <c r="Q22" s="353"/>
      <c r="R22" s="353"/>
      <c r="S22" s="353"/>
      <c r="T22" s="353"/>
      <c r="U22" s="353"/>
      <c r="V22" s="353"/>
      <c r="W22" s="353"/>
      <c r="X22" s="353"/>
      <c r="Y22" s="123"/>
    </row>
    <row r="23" spans="1:25" ht="27" hidden="1" customHeight="1">
      <c r="A23" s="65"/>
      <c r="B23" s="142"/>
      <c r="C23" s="141"/>
      <c r="D23" s="125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361" t="s">
        <v>207</v>
      </c>
      <c r="Q23" s="361"/>
      <c r="R23" s="361"/>
      <c r="S23" s="361"/>
      <c r="T23" s="361"/>
      <c r="U23" s="361"/>
      <c r="V23" s="361"/>
      <c r="W23" s="361"/>
      <c r="X23" s="124"/>
      <c r="Y23" s="123"/>
    </row>
    <row r="24" spans="1:25" ht="10.5" hidden="1" customHeight="1">
      <c r="A24" s="65"/>
      <c r="B24" s="142"/>
      <c r="C24" s="141"/>
      <c r="D24" s="125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3"/>
    </row>
    <row r="25" spans="1:25" ht="27" hidden="1" customHeight="1">
      <c r="A25" s="65"/>
      <c r="B25" s="142"/>
      <c r="C25" s="141"/>
      <c r="D25" s="12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3"/>
    </row>
    <row r="26" spans="1:25" ht="12" hidden="1" customHeight="1">
      <c r="A26" s="65"/>
      <c r="B26" s="142"/>
      <c r="C26" s="141"/>
      <c r="D26" s="125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3"/>
    </row>
    <row r="27" spans="1:25" ht="38.25" hidden="1" customHeight="1">
      <c r="A27" s="65"/>
      <c r="B27" s="142"/>
      <c r="C27" s="141"/>
      <c r="D27" s="12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3"/>
    </row>
    <row r="28" spans="1:25" ht="15" hidden="1">
      <c r="A28" s="65"/>
      <c r="B28" s="142"/>
      <c r="C28" s="141"/>
      <c r="D28" s="125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3"/>
    </row>
    <row r="29" spans="1:25" ht="15" hidden="1">
      <c r="A29" s="65"/>
      <c r="B29" s="142"/>
      <c r="C29" s="141"/>
      <c r="D29" s="125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3"/>
    </row>
    <row r="30" spans="1:25" ht="15" hidden="1">
      <c r="A30" s="65"/>
      <c r="B30" s="142"/>
      <c r="C30" s="141"/>
      <c r="D30" s="12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3"/>
    </row>
    <row r="31" spans="1:25" ht="15" hidden="1">
      <c r="A31" s="65"/>
      <c r="B31" s="142"/>
      <c r="C31" s="141"/>
      <c r="D31" s="125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3"/>
    </row>
    <row r="32" spans="1:25" ht="15" hidden="1">
      <c r="A32" s="65"/>
      <c r="B32" s="142"/>
      <c r="C32" s="141"/>
      <c r="D32" s="125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3"/>
    </row>
    <row r="33" spans="1:25" ht="18.75" hidden="1" customHeight="1">
      <c r="A33" s="65"/>
      <c r="B33" s="142"/>
      <c r="C33" s="141"/>
      <c r="D33" s="130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3"/>
    </row>
    <row r="34" spans="1:25" ht="15" hidden="1">
      <c r="A34" s="65"/>
      <c r="B34" s="142"/>
      <c r="C34" s="141"/>
      <c r="D34" s="130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3"/>
    </row>
    <row r="35" spans="1:25" ht="24" hidden="1" customHeight="1">
      <c r="A35" s="65"/>
      <c r="B35" s="142"/>
      <c r="C35" s="141"/>
      <c r="D35" s="125"/>
      <c r="E35" s="354" t="s">
        <v>595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123"/>
    </row>
    <row r="36" spans="1:25" ht="38.25" hidden="1" customHeight="1">
      <c r="A36" s="65"/>
      <c r="B36" s="142"/>
      <c r="C36" s="141"/>
      <c r="D36" s="125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123"/>
    </row>
    <row r="37" spans="1:25" ht="9.75" hidden="1" customHeight="1">
      <c r="A37" s="65"/>
      <c r="B37" s="142"/>
      <c r="C37" s="141"/>
      <c r="D37" s="125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123"/>
    </row>
    <row r="38" spans="1:25" ht="51" hidden="1" customHeight="1">
      <c r="A38" s="65"/>
      <c r="B38" s="142"/>
      <c r="C38" s="141"/>
      <c r="D38" s="125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123"/>
    </row>
    <row r="39" spans="1:25" ht="15" hidden="1" customHeight="1">
      <c r="A39" s="65"/>
      <c r="B39" s="142"/>
      <c r="C39" s="141"/>
      <c r="D39" s="125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123"/>
    </row>
    <row r="40" spans="1:25" ht="12" hidden="1" customHeight="1">
      <c r="A40" s="65"/>
      <c r="B40" s="142"/>
      <c r="C40" s="141"/>
      <c r="D40" s="125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123"/>
    </row>
    <row r="41" spans="1:25" ht="38.25" hidden="1" customHeight="1">
      <c r="A41" s="65"/>
      <c r="B41" s="142"/>
      <c r="C41" s="141"/>
      <c r="D41" s="125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123"/>
    </row>
    <row r="42" spans="1:25" ht="15" hidden="1">
      <c r="A42" s="65"/>
      <c r="B42" s="142"/>
      <c r="C42" s="141"/>
      <c r="D42" s="125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123"/>
    </row>
    <row r="43" spans="1:25" ht="15" hidden="1">
      <c r="A43" s="65"/>
      <c r="B43" s="142"/>
      <c r="C43" s="141"/>
      <c r="D43" s="125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123"/>
    </row>
    <row r="44" spans="1:25" ht="33.75" hidden="1" customHeight="1">
      <c r="A44" s="65"/>
      <c r="B44" s="142"/>
      <c r="C44" s="141"/>
      <c r="D44" s="130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123"/>
    </row>
    <row r="45" spans="1:25" ht="15" hidden="1">
      <c r="A45" s="65"/>
      <c r="B45" s="142"/>
      <c r="C45" s="141"/>
      <c r="D45" s="130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123"/>
    </row>
    <row r="46" spans="1:25" ht="24" hidden="1" customHeight="1">
      <c r="A46" s="65"/>
      <c r="B46" s="142"/>
      <c r="C46" s="141"/>
      <c r="D46" s="125"/>
      <c r="E46" s="360" t="s">
        <v>195</v>
      </c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123"/>
    </row>
    <row r="47" spans="1:25" ht="37.5" hidden="1" customHeight="1">
      <c r="A47" s="65"/>
      <c r="B47" s="142"/>
      <c r="C47" s="141"/>
      <c r="D47" s="125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123"/>
    </row>
    <row r="48" spans="1:25" ht="24" hidden="1" customHeight="1">
      <c r="A48" s="65"/>
      <c r="B48" s="142"/>
      <c r="C48" s="141"/>
      <c r="D48" s="125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123"/>
    </row>
    <row r="49" spans="1:25" ht="51" hidden="1" customHeight="1">
      <c r="A49" s="65"/>
      <c r="B49" s="142"/>
      <c r="C49" s="141"/>
      <c r="D49" s="125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123"/>
    </row>
    <row r="50" spans="1:25" ht="15" hidden="1">
      <c r="A50" s="65"/>
      <c r="B50" s="142"/>
      <c r="C50" s="141"/>
      <c r="D50" s="125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123"/>
    </row>
    <row r="51" spans="1:25" ht="15" hidden="1">
      <c r="A51" s="65"/>
      <c r="B51" s="142"/>
      <c r="C51" s="141"/>
      <c r="D51" s="125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123"/>
    </row>
    <row r="52" spans="1:25" ht="15" hidden="1">
      <c r="A52" s="65"/>
      <c r="B52" s="142"/>
      <c r="C52" s="141"/>
      <c r="D52" s="125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123"/>
    </row>
    <row r="53" spans="1:25" ht="15" hidden="1">
      <c r="A53" s="65"/>
      <c r="B53" s="142"/>
      <c r="C53" s="141"/>
      <c r="D53" s="125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123"/>
    </row>
    <row r="54" spans="1:25" ht="15" hidden="1">
      <c r="A54" s="65"/>
      <c r="B54" s="142"/>
      <c r="C54" s="141"/>
      <c r="D54" s="125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123"/>
    </row>
    <row r="55" spans="1:25" ht="15" hidden="1">
      <c r="A55" s="65"/>
      <c r="B55" s="142"/>
      <c r="C55" s="141"/>
      <c r="D55" s="125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123"/>
    </row>
    <row r="56" spans="1:25" ht="25.5" hidden="1" customHeight="1">
      <c r="A56" s="65"/>
      <c r="B56" s="142"/>
      <c r="C56" s="141"/>
      <c r="D56" s="13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123"/>
    </row>
    <row r="57" spans="1:25" ht="15" hidden="1">
      <c r="A57" s="65"/>
      <c r="B57" s="142"/>
      <c r="C57" s="141"/>
      <c r="D57" s="13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123"/>
    </row>
    <row r="58" spans="1:25" ht="15" hidden="1" customHeight="1">
      <c r="A58" s="65"/>
      <c r="B58" s="142"/>
      <c r="C58" s="141"/>
      <c r="D58" s="125"/>
      <c r="E58" s="336" t="s">
        <v>32</v>
      </c>
      <c r="F58" s="336"/>
      <c r="G58" s="336"/>
      <c r="H58" s="363" t="s">
        <v>592</v>
      </c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123"/>
    </row>
    <row r="59" spans="1:25" ht="15" hidden="1" customHeight="1">
      <c r="A59" s="65"/>
      <c r="B59" s="142"/>
      <c r="C59" s="141"/>
      <c r="D59" s="125"/>
      <c r="E59" s="336"/>
      <c r="F59" s="336"/>
      <c r="G59" s="336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123"/>
    </row>
    <row r="60" spans="1:25" ht="15" hidden="1" customHeight="1">
      <c r="A60" s="65"/>
      <c r="B60" s="142"/>
      <c r="C60" s="141"/>
      <c r="D60" s="125"/>
      <c r="E60" s="336"/>
      <c r="F60" s="336"/>
      <c r="G60" s="336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123"/>
    </row>
    <row r="61" spans="1:25" ht="15" hidden="1">
      <c r="A61" s="65"/>
      <c r="B61" s="142"/>
      <c r="C61" s="141"/>
      <c r="D61" s="125"/>
      <c r="E61" s="134"/>
      <c r="F61" s="132"/>
      <c r="G61" s="133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123"/>
    </row>
    <row r="62" spans="1:25" ht="27.75" hidden="1" customHeight="1">
      <c r="A62" s="65"/>
      <c r="B62" s="142"/>
      <c r="C62" s="141"/>
      <c r="D62" s="125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3"/>
    </row>
    <row r="63" spans="1:25" ht="15" hidden="1">
      <c r="A63" s="65"/>
      <c r="B63" s="142"/>
      <c r="C63" s="141"/>
      <c r="D63" s="125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3"/>
    </row>
    <row r="64" spans="1:25" ht="15" hidden="1">
      <c r="A64" s="65"/>
      <c r="B64" s="142"/>
      <c r="C64" s="141"/>
      <c r="D64" s="125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3"/>
    </row>
    <row r="65" spans="1:25" ht="15" hidden="1">
      <c r="A65" s="65"/>
      <c r="B65" s="142"/>
      <c r="C65" s="141"/>
      <c r="D65" s="125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3"/>
    </row>
    <row r="66" spans="1:25" ht="15" hidden="1">
      <c r="A66" s="65"/>
      <c r="B66" s="142"/>
      <c r="C66" s="141"/>
      <c r="D66" s="125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3"/>
    </row>
    <row r="67" spans="1:25" ht="15" hidden="1">
      <c r="A67" s="65"/>
      <c r="B67" s="142"/>
      <c r="C67" s="141"/>
      <c r="D67" s="125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3"/>
    </row>
    <row r="68" spans="1:25" ht="89.25" hidden="1" customHeight="1">
      <c r="A68" s="65"/>
      <c r="B68" s="142"/>
      <c r="C68" s="141"/>
      <c r="D68" s="130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3"/>
    </row>
    <row r="69" spans="1:25" ht="15" hidden="1">
      <c r="A69" s="65"/>
      <c r="B69" s="142"/>
      <c r="C69" s="141"/>
      <c r="D69" s="130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3"/>
    </row>
    <row r="70" spans="1:25" ht="15" hidden="1">
      <c r="A70" s="65"/>
      <c r="B70" s="142"/>
      <c r="C70" s="141"/>
      <c r="D70" s="125"/>
      <c r="E70" s="355" t="s">
        <v>200</v>
      </c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123"/>
    </row>
    <row r="71" spans="1:25" ht="15" hidden="1">
      <c r="A71" s="65"/>
      <c r="B71" s="142"/>
      <c r="C71" s="141"/>
      <c r="D71" s="125"/>
      <c r="E71" s="362" t="s">
        <v>189</v>
      </c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123"/>
    </row>
    <row r="72" spans="1:25" ht="27" hidden="1" customHeight="1">
      <c r="A72" s="65"/>
      <c r="B72" s="142"/>
      <c r="C72" s="141"/>
      <c r="D72" s="125"/>
      <c r="E72" s="119" t="s">
        <v>190</v>
      </c>
      <c r="F72" s="358" t="s">
        <v>419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123"/>
    </row>
    <row r="73" spans="1:25" ht="0.95" hidden="1" customHeight="1">
      <c r="A73" s="65"/>
      <c r="B73" s="142"/>
      <c r="C73" s="141"/>
      <c r="D73" s="125"/>
      <c r="E73" s="119"/>
      <c r="F73" s="356"/>
      <c r="G73" s="356"/>
      <c r="H73" s="356"/>
      <c r="I73" s="356"/>
      <c r="J73" s="356"/>
      <c r="K73" s="356"/>
      <c r="L73" s="356"/>
      <c r="M73" s="356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123"/>
    </row>
    <row r="74" spans="1:25" ht="15" hidden="1" customHeight="1">
      <c r="A74" s="65"/>
      <c r="B74" s="142"/>
      <c r="C74" s="141"/>
      <c r="D74" s="125"/>
      <c r="E74" s="119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123"/>
    </row>
    <row r="75" spans="1:25" ht="15" hidden="1">
      <c r="A75" s="65"/>
      <c r="B75" s="142"/>
      <c r="C75" s="141"/>
      <c r="D75" s="125"/>
      <c r="E75" s="334" t="s">
        <v>201</v>
      </c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123"/>
    </row>
    <row r="76" spans="1:25" ht="45.75" hidden="1" customHeight="1">
      <c r="A76" s="65"/>
      <c r="B76" s="142"/>
      <c r="C76" s="141"/>
      <c r="D76" s="125"/>
      <c r="E76" s="333" t="s">
        <v>202</v>
      </c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123"/>
    </row>
    <row r="77" spans="1:25" ht="23.1" hidden="1" customHeight="1">
      <c r="A77" s="65"/>
      <c r="B77" s="142"/>
      <c r="C77" s="141"/>
      <c r="D77" s="125"/>
      <c r="E77" s="333" t="s">
        <v>203</v>
      </c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123"/>
    </row>
    <row r="78" spans="1:25" ht="42.75" hidden="1" customHeight="1">
      <c r="A78" s="65"/>
      <c r="B78" s="142"/>
      <c r="C78" s="141"/>
      <c r="D78" s="125"/>
      <c r="E78" s="333" t="s">
        <v>420</v>
      </c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123"/>
    </row>
    <row r="79" spans="1:25" ht="33" hidden="1" customHeight="1">
      <c r="A79" s="65"/>
      <c r="B79" s="142"/>
      <c r="C79" s="141"/>
      <c r="D79" s="125"/>
      <c r="E79" s="333" t="s">
        <v>211</v>
      </c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123"/>
    </row>
    <row r="80" spans="1:25" ht="30" hidden="1" customHeight="1">
      <c r="A80" s="65"/>
      <c r="B80" s="142"/>
      <c r="C80" s="141"/>
      <c r="D80" s="125"/>
      <c r="E80" s="333" t="s">
        <v>204</v>
      </c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123"/>
    </row>
    <row r="81" spans="1:25" ht="21" hidden="1" customHeight="1">
      <c r="A81" s="65"/>
      <c r="B81" s="142"/>
      <c r="C81" s="141"/>
      <c r="D81" s="125"/>
      <c r="E81" s="333" t="s">
        <v>205</v>
      </c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123"/>
    </row>
    <row r="82" spans="1:25" ht="24" hidden="1" customHeight="1">
      <c r="A82" s="65"/>
      <c r="B82" s="142"/>
      <c r="C82" s="141"/>
      <c r="D82" s="125"/>
      <c r="E82" s="333" t="s">
        <v>206</v>
      </c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123"/>
    </row>
    <row r="83" spans="1:25" ht="15" hidden="1">
      <c r="A83" s="65"/>
      <c r="B83" s="142"/>
      <c r="C83" s="141"/>
      <c r="D83" s="125"/>
      <c r="E83" s="334" t="s">
        <v>210</v>
      </c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123"/>
    </row>
    <row r="84" spans="1:25" ht="15" hidden="1">
      <c r="A84" s="65"/>
      <c r="B84" s="142"/>
      <c r="C84" s="141"/>
      <c r="D84" s="125"/>
      <c r="E84" s="343" t="s">
        <v>15</v>
      </c>
      <c r="F84" s="343"/>
      <c r="G84" s="343"/>
      <c r="H84" s="343"/>
      <c r="I84" s="335" t="s">
        <v>593</v>
      </c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123"/>
    </row>
    <row r="85" spans="1:25" ht="15" hidden="1">
      <c r="A85" s="65"/>
      <c r="B85" s="142"/>
      <c r="C85" s="141"/>
      <c r="D85" s="125"/>
      <c r="E85" s="336" t="s">
        <v>32</v>
      </c>
      <c r="F85" s="336"/>
      <c r="G85" s="336"/>
      <c r="H85" s="340" t="s">
        <v>594</v>
      </c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123"/>
    </row>
    <row r="86" spans="1:25" ht="15" hidden="1" customHeight="1">
      <c r="A86" s="65"/>
      <c r="B86" s="142"/>
      <c r="C86" s="141"/>
      <c r="D86" s="125"/>
      <c r="E86" s="134"/>
      <c r="F86" s="132"/>
      <c r="G86" s="133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123"/>
    </row>
    <row r="87" spans="1:25" ht="15" hidden="1" customHeight="1">
      <c r="A87" s="65"/>
      <c r="B87" s="142"/>
      <c r="C87" s="141"/>
      <c r="D87" s="125"/>
      <c r="Y87" s="123"/>
    </row>
    <row r="88" spans="1:25" ht="15" hidden="1" customHeight="1">
      <c r="A88" s="65"/>
      <c r="B88" s="142"/>
      <c r="C88" s="141"/>
      <c r="D88" s="125"/>
      <c r="Y88" s="123"/>
    </row>
    <row r="89" spans="1:25" ht="15" hidden="1">
      <c r="A89" s="65"/>
      <c r="B89" s="142"/>
      <c r="C89" s="141"/>
      <c r="D89" s="125"/>
      <c r="E89" s="124"/>
      <c r="F89" s="124"/>
      <c r="G89" s="124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24"/>
      <c r="X89" s="124"/>
      <c r="Y89" s="123"/>
    </row>
    <row r="90" spans="1:25" ht="15" hidden="1">
      <c r="A90" s="65"/>
      <c r="B90" s="142"/>
      <c r="C90" s="141"/>
      <c r="D90" s="125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3"/>
    </row>
    <row r="91" spans="1:25" ht="15" hidden="1">
      <c r="A91" s="65"/>
      <c r="B91" s="142"/>
      <c r="C91" s="141"/>
      <c r="D91" s="125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3"/>
    </row>
    <row r="92" spans="1:25" ht="15" hidden="1">
      <c r="A92" s="65"/>
      <c r="B92" s="142"/>
      <c r="C92" s="141"/>
      <c r="D92" s="125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3"/>
    </row>
    <row r="93" spans="1:25" ht="15" hidden="1">
      <c r="A93" s="65"/>
      <c r="B93" s="142"/>
      <c r="C93" s="141"/>
      <c r="D93" s="125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3"/>
    </row>
    <row r="94" spans="1:25" ht="15" hidden="1">
      <c r="A94" s="65"/>
      <c r="B94" s="142"/>
      <c r="C94" s="141"/>
      <c r="D94" s="125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3"/>
    </row>
    <row r="95" spans="1:25" ht="15" hidden="1">
      <c r="A95" s="65"/>
      <c r="B95" s="142"/>
      <c r="C95" s="141"/>
      <c r="D95" s="125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3"/>
    </row>
    <row r="96" spans="1:25" ht="15" hidden="1">
      <c r="A96" s="65"/>
      <c r="B96" s="142"/>
      <c r="C96" s="141"/>
      <c r="D96" s="125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3"/>
    </row>
    <row r="97" spans="1:27" ht="15" hidden="1">
      <c r="A97" s="65"/>
      <c r="B97" s="142"/>
      <c r="C97" s="141"/>
      <c r="D97" s="125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3"/>
    </row>
    <row r="98" spans="1:27" ht="15" hidden="1">
      <c r="A98" s="65"/>
      <c r="B98" s="142"/>
      <c r="C98" s="141"/>
      <c r="D98" s="125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3"/>
    </row>
    <row r="99" spans="1:27" ht="15" hidden="1">
      <c r="A99" s="65"/>
      <c r="B99" s="142"/>
      <c r="C99" s="141"/>
      <c r="D99" s="125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3"/>
    </row>
    <row r="100" spans="1:27" ht="27" hidden="1" customHeight="1">
      <c r="A100" s="65"/>
      <c r="B100" s="142"/>
      <c r="C100" s="141"/>
      <c r="D100" s="130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3"/>
    </row>
    <row r="101" spans="1:27" ht="15" hidden="1">
      <c r="A101" s="65"/>
      <c r="B101" s="142"/>
      <c r="C101" s="141"/>
      <c r="D101" s="130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3"/>
    </row>
    <row r="102" spans="1:27" ht="25.5" hidden="1" customHeight="1">
      <c r="A102" s="65"/>
      <c r="B102" s="142"/>
      <c r="C102" s="141"/>
      <c r="D102" s="125"/>
      <c r="E102" s="341" t="s">
        <v>194</v>
      </c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123"/>
    </row>
    <row r="103" spans="1:27" ht="15" hidden="1" customHeight="1">
      <c r="A103" s="65"/>
      <c r="B103" s="142"/>
      <c r="C103" s="141"/>
      <c r="D103" s="125"/>
      <c r="E103" s="124"/>
      <c r="F103" s="124"/>
      <c r="G103" s="124"/>
      <c r="H103" s="127"/>
      <c r="I103" s="127"/>
      <c r="J103" s="127"/>
      <c r="K103" s="127"/>
      <c r="L103" s="127"/>
      <c r="M103" s="127"/>
      <c r="N103" s="127"/>
      <c r="O103" s="126"/>
      <c r="P103" s="126"/>
      <c r="Q103" s="126"/>
      <c r="R103" s="126"/>
      <c r="S103" s="126"/>
      <c r="T103" s="126"/>
      <c r="U103" s="124"/>
      <c r="V103" s="124"/>
      <c r="W103" s="124"/>
      <c r="X103" s="124"/>
      <c r="Y103" s="123"/>
    </row>
    <row r="104" spans="1:27" ht="15" hidden="1" customHeight="1">
      <c r="A104" s="65"/>
      <c r="B104" s="142"/>
      <c r="C104" s="141"/>
      <c r="D104" s="125"/>
      <c r="E104" s="128"/>
      <c r="F104" s="338" t="s">
        <v>193</v>
      </c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126"/>
      <c r="U104" s="124"/>
      <c r="V104" s="124"/>
      <c r="W104" s="124"/>
      <c r="X104" s="124"/>
      <c r="Y104" s="123"/>
      <c r="AA104" s="143" t="s">
        <v>191</v>
      </c>
    </row>
    <row r="105" spans="1:27" ht="15" hidden="1" customHeight="1">
      <c r="A105" s="65"/>
      <c r="B105" s="142"/>
      <c r="C105" s="141"/>
      <c r="D105" s="125"/>
      <c r="E105" s="124"/>
      <c r="F105" s="124"/>
      <c r="G105" s="124"/>
      <c r="H105" s="127"/>
      <c r="I105" s="127"/>
      <c r="J105" s="127"/>
      <c r="K105" s="127"/>
      <c r="L105" s="127"/>
      <c r="M105" s="127"/>
      <c r="N105" s="127"/>
      <c r="O105" s="126"/>
      <c r="P105" s="126"/>
      <c r="Q105" s="126"/>
      <c r="R105" s="126"/>
      <c r="S105" s="126"/>
      <c r="T105" s="126"/>
      <c r="U105" s="124"/>
      <c r="V105" s="124"/>
      <c r="W105" s="124"/>
      <c r="X105" s="124"/>
      <c r="Y105" s="123"/>
    </row>
    <row r="106" spans="1:27" ht="15" hidden="1">
      <c r="A106" s="65"/>
      <c r="B106" s="142"/>
      <c r="C106" s="141"/>
      <c r="D106" s="125"/>
      <c r="E106" s="124"/>
      <c r="F106" s="338" t="s">
        <v>192</v>
      </c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123"/>
    </row>
    <row r="107" spans="1:27" ht="15" hidden="1">
      <c r="A107" s="65"/>
      <c r="B107" s="142"/>
      <c r="C107" s="141"/>
      <c r="D107" s="125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3"/>
    </row>
    <row r="108" spans="1:27" ht="15" hidden="1">
      <c r="A108" s="65"/>
      <c r="B108" s="142"/>
      <c r="C108" s="141"/>
      <c r="D108" s="125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3"/>
    </row>
    <row r="109" spans="1:27" ht="15" hidden="1">
      <c r="A109" s="65"/>
      <c r="B109" s="142"/>
      <c r="C109" s="141"/>
      <c r="D109" s="125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3"/>
    </row>
    <row r="110" spans="1:27" ht="15" hidden="1">
      <c r="A110" s="65"/>
      <c r="B110" s="142"/>
      <c r="C110" s="141"/>
      <c r="D110" s="125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3"/>
    </row>
    <row r="111" spans="1:27" ht="15" hidden="1">
      <c r="A111" s="65"/>
      <c r="B111" s="142"/>
      <c r="C111" s="141"/>
      <c r="D111" s="125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3"/>
    </row>
    <row r="112" spans="1:27" ht="15" hidden="1">
      <c r="A112" s="65"/>
      <c r="B112" s="142"/>
      <c r="C112" s="141"/>
      <c r="D112" s="125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3"/>
    </row>
    <row r="113" spans="1:25" ht="15" hidden="1">
      <c r="A113" s="65"/>
      <c r="B113" s="142"/>
      <c r="C113" s="141"/>
      <c r="D113" s="125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3"/>
    </row>
    <row r="114" spans="1:25" ht="15" hidden="1">
      <c r="A114" s="65"/>
      <c r="B114" s="142"/>
      <c r="C114" s="141"/>
      <c r="D114" s="125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3"/>
    </row>
    <row r="115" spans="1:25" ht="30" hidden="1" customHeight="1">
      <c r="A115" s="65"/>
      <c r="B115" s="142"/>
      <c r="C115" s="141"/>
      <c r="D115" s="125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3"/>
    </row>
    <row r="116" spans="1:25" ht="31.5" hidden="1" customHeight="1">
      <c r="A116" s="65"/>
      <c r="B116" s="142"/>
      <c r="C116" s="141"/>
      <c r="D116" s="125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3"/>
    </row>
    <row r="117" spans="1:25" ht="15" customHeight="1">
      <c r="A117" s="65"/>
      <c r="B117" s="140"/>
      <c r="C117" s="139"/>
      <c r="D117" s="122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0"/>
    </row>
  </sheetData>
  <sheetProtection password="FA9C" sheet="1" objects="1" scenarios="1" formatColumns="0" formatRows="0"/>
  <dataConsolidate/>
  <mergeCells count="43">
    <mergeCell ref="P22:X22"/>
    <mergeCell ref="E35:X39"/>
    <mergeCell ref="F22:M22"/>
    <mergeCell ref="E70:X70"/>
    <mergeCell ref="F73:M73"/>
    <mergeCell ref="N73:X73"/>
    <mergeCell ref="F72:X72"/>
    <mergeCell ref="E60:G60"/>
    <mergeCell ref="H60:X60"/>
    <mergeCell ref="E40:X40"/>
    <mergeCell ref="E41:X45"/>
    <mergeCell ref="E46:X57"/>
    <mergeCell ref="P23:W23"/>
    <mergeCell ref="E71:X71"/>
    <mergeCell ref="E58:G58"/>
    <mergeCell ref="H58:X58"/>
    <mergeCell ref="B2:G2"/>
    <mergeCell ref="B3:C3"/>
    <mergeCell ref="B5:Y5"/>
    <mergeCell ref="E7:X19"/>
    <mergeCell ref="F21:M21"/>
    <mergeCell ref="P21:X21"/>
    <mergeCell ref="E59:G59"/>
    <mergeCell ref="H59:X59"/>
    <mergeCell ref="F104:S104"/>
    <mergeCell ref="F106:X106"/>
    <mergeCell ref="H61:X61"/>
    <mergeCell ref="E85:G85"/>
    <mergeCell ref="H85:X85"/>
    <mergeCell ref="H86:X86"/>
    <mergeCell ref="E102:X102"/>
    <mergeCell ref="E80:X80"/>
    <mergeCell ref="E78:X78"/>
    <mergeCell ref="F74:X74"/>
    <mergeCell ref="E75:X75"/>
    <mergeCell ref="E76:X76"/>
    <mergeCell ref="E77:X77"/>
    <mergeCell ref="E84:H84"/>
    <mergeCell ref="E81:X81"/>
    <mergeCell ref="E83:X83"/>
    <mergeCell ref="E82:X82"/>
    <mergeCell ref="I84:X84"/>
    <mergeCell ref="E79:X79"/>
  </mergeCells>
  <hyperlinks>
    <hyperlink ref="H58" r:id="rId1" tooltip="http://support.eias.ru/index.php?a=add&amp;catid=5" display="http://support.eias.ru/index.php?a=add&amp;catid=5"/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H85" r:id="rId2" tooltip="http://eias.ru/?page=show_templates" display="http://eias.ru/?page=show_templates"/>
    <hyperlink ref="H85:X85" location="Инструкция!A1" tooltip="Кликните по ссылке, чтобы перейти на сайт службы поддержки пользователей" display="http://tariff.support/index.php?a=add&amp;catid=26"/>
    <hyperlink ref="I84" r:id="rId3" location="http://eias.ru/files/shablon/manual_loading_through_monitoring.pdf" tooltip="http://eias.ru/files/shablon/manual_loading_through_monitoring.pdf" display="http://eias.ru/files/shablon/manual_loading_through_monitoring.pdf"/>
    <hyperlink ref="I84:X84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</hyperlinks>
  <pageMargins left="0.7" right="0.7" top="0.75" bottom="0.75" header="0.3" footer="0.3"/>
  <pageSetup paperSize="9" orientation="portrait" horizontalDpi="180" verticalDpi="180" r:id="rId4"/>
  <headerFooter alignWithMargins="0"/>
  <drawing r:id="rId5"/>
  <legacyDrawing r:id="rId6"/>
  <oleObjects>
    <oleObject progId="Word.Document.8" shapeId="19353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76" t="s">
        <v>22</v>
      </c>
      <c r="B1" s="176" t="s">
        <v>23</v>
      </c>
      <c r="C1" s="176" t="s">
        <v>24</v>
      </c>
      <c r="D1" s="12"/>
    </row>
    <row r="2" spans="1:4">
      <c r="A2" s="325">
        <v>42997.406157407408</v>
      </c>
      <c r="B2" s="14" t="s">
        <v>604</v>
      </c>
      <c r="C2" s="14" t="s">
        <v>605</v>
      </c>
    </row>
    <row r="3" spans="1:4">
      <c r="A3" s="325">
        <v>42997.406180555554</v>
      </c>
      <c r="B3" s="14" t="s">
        <v>606</v>
      </c>
      <c r="C3" s="14" t="s">
        <v>605</v>
      </c>
    </row>
    <row r="4" spans="1:4">
      <c r="A4" s="325">
        <v>42997.406365740739</v>
      </c>
      <c r="B4" s="14" t="s">
        <v>604</v>
      </c>
      <c r="C4" s="14" t="s">
        <v>605</v>
      </c>
    </row>
    <row r="5" spans="1:4">
      <c r="A5" s="325">
        <v>42997.406377314815</v>
      </c>
      <c r="B5" s="14" t="s">
        <v>606</v>
      </c>
      <c r="C5" s="14" t="s">
        <v>605</v>
      </c>
    </row>
    <row r="6" spans="1:4">
      <c r="A6" s="325">
        <v>42997.447881944441</v>
      </c>
      <c r="B6" s="14" t="s">
        <v>604</v>
      </c>
      <c r="C6" s="14" t="s">
        <v>605</v>
      </c>
    </row>
    <row r="7" spans="1:4">
      <c r="A7" s="325">
        <v>42997.447905092595</v>
      </c>
      <c r="B7" s="14" t="s">
        <v>606</v>
      </c>
      <c r="C7" s="14" t="s">
        <v>605</v>
      </c>
    </row>
    <row r="8" spans="1:4">
      <c r="A8" s="325">
        <v>42998.354826388888</v>
      </c>
      <c r="B8" s="14" t="s">
        <v>604</v>
      </c>
      <c r="C8" s="14" t="s">
        <v>605</v>
      </c>
    </row>
    <row r="9" spans="1:4">
      <c r="A9" s="325">
        <v>42998.354837962965</v>
      </c>
      <c r="B9" s="14" t="s">
        <v>606</v>
      </c>
      <c r="C9" s="14" t="s">
        <v>605</v>
      </c>
    </row>
    <row r="10" spans="1:4">
      <c r="A10" s="325">
        <v>43238.38013888889</v>
      </c>
      <c r="B10" s="14" t="s">
        <v>604</v>
      </c>
      <c r="C10" s="14" t="s">
        <v>605</v>
      </c>
    </row>
    <row r="11" spans="1:4">
      <c r="A11" s="325">
        <v>43238.380162037036</v>
      </c>
      <c r="B11" s="14" t="s">
        <v>606</v>
      </c>
      <c r="C11" s="14" t="s">
        <v>605</v>
      </c>
    </row>
    <row r="12" spans="1:4">
      <c r="A12" s="325">
        <v>43238.429965277777</v>
      </c>
      <c r="B12" s="14" t="s">
        <v>604</v>
      </c>
      <c r="C12" s="14" t="s">
        <v>605</v>
      </c>
    </row>
    <row r="13" spans="1:4">
      <c r="A13" s="325">
        <v>43238.429988425924</v>
      </c>
      <c r="B13" s="14" t="s">
        <v>606</v>
      </c>
      <c r="C13" s="14" t="s">
        <v>605</v>
      </c>
    </row>
    <row r="14" spans="1:4">
      <c r="A14" s="325">
        <v>43241.340324074074</v>
      </c>
      <c r="B14" s="14" t="s">
        <v>604</v>
      </c>
      <c r="C14" s="14" t="s">
        <v>605</v>
      </c>
    </row>
    <row r="15" spans="1:4">
      <c r="A15" s="325">
        <v>43241.34034722222</v>
      </c>
      <c r="B15" s="14" t="s">
        <v>606</v>
      </c>
      <c r="C15" s="14" t="s">
        <v>605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L72"/>
  <sheetViews>
    <sheetView showGridLines="0" tabSelected="1" topLeftCell="D4" workbookViewId="0">
      <selection activeCell="N15" sqref="N15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34.710937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114" customWidth="1"/>
    <col min="10" max="16384" width="9.140625" style="31"/>
  </cols>
  <sheetData>
    <row r="1" spans="1:9" s="23" customFormat="1" ht="13.5" hidden="1" customHeight="1">
      <c r="A1" s="21"/>
      <c r="B1" s="22"/>
      <c r="F1" s="71"/>
      <c r="G1" s="24"/>
      <c r="I1" s="114"/>
    </row>
    <row r="2" spans="1:9" s="23" customFormat="1" ht="12" hidden="1" customHeight="1">
      <c r="A2" s="21"/>
      <c r="B2" s="22"/>
      <c r="G2" s="24"/>
      <c r="I2" s="114"/>
    </row>
    <row r="3" spans="1:9" hidden="1"/>
    <row r="4" spans="1:9">
      <c r="D4" s="27"/>
      <c r="E4" s="28"/>
      <c r="F4" s="29" t="str">
        <f>version</f>
        <v>Версия 1.1</v>
      </c>
    </row>
    <row r="5" spans="1:9" ht="23.25" customHeight="1">
      <c r="D5" s="32"/>
      <c r="E5" s="366" t="s">
        <v>426</v>
      </c>
      <c r="F5" s="366"/>
      <c r="G5" s="33"/>
    </row>
    <row r="6" spans="1:9" ht="3" customHeight="1">
      <c r="D6" s="27"/>
      <c r="E6" s="34"/>
      <c r="F6" s="35"/>
      <c r="G6" s="33"/>
    </row>
    <row r="7" spans="1:9" ht="19.5">
      <c r="D7" s="32"/>
      <c r="E7" s="34" t="s">
        <v>8</v>
      </c>
      <c r="F7" s="73" t="s">
        <v>72</v>
      </c>
      <c r="G7" s="33"/>
    </row>
    <row r="8" spans="1:9">
      <c r="A8" s="36"/>
      <c r="D8" s="37"/>
      <c r="E8" s="34"/>
      <c r="F8" s="38"/>
      <c r="G8" s="39"/>
    </row>
    <row r="9" spans="1:9" ht="19.5">
      <c r="D9" s="32"/>
      <c r="E9" s="61" t="s">
        <v>427</v>
      </c>
      <c r="F9" s="113" t="s">
        <v>145</v>
      </c>
      <c r="G9" s="27"/>
    </row>
    <row r="10" spans="1:9" ht="3" customHeight="1">
      <c r="A10" s="36"/>
      <c r="D10" s="37"/>
      <c r="E10" s="34"/>
      <c r="F10" s="38"/>
      <c r="G10" s="39"/>
    </row>
    <row r="11" spans="1:9" ht="35.25" customHeight="1">
      <c r="D11" s="32"/>
      <c r="E11" s="61" t="s">
        <v>428</v>
      </c>
      <c r="F11" s="171" t="s">
        <v>30</v>
      </c>
      <c r="G11" s="27"/>
    </row>
    <row r="12" spans="1:9" ht="3.75" customHeight="1">
      <c r="A12" s="36"/>
      <c r="D12" s="37"/>
      <c r="E12" s="34"/>
      <c r="F12" s="38"/>
      <c r="G12" s="39"/>
    </row>
    <row r="13" spans="1:9" ht="48" customHeight="1">
      <c r="A13" s="36"/>
      <c r="D13" s="37"/>
      <c r="E13" s="61" t="s">
        <v>429</v>
      </c>
      <c r="F13" s="171" t="s">
        <v>30</v>
      </c>
      <c r="G13" s="39"/>
    </row>
    <row r="14" spans="1:9" ht="3.75" customHeight="1">
      <c r="A14" s="36"/>
      <c r="D14" s="37"/>
      <c r="E14" s="34"/>
      <c r="F14" s="38"/>
      <c r="G14" s="39"/>
    </row>
    <row r="15" spans="1:9" ht="24.75" customHeight="1">
      <c r="A15" s="36"/>
      <c r="D15" s="37"/>
      <c r="E15" s="94" t="s">
        <v>430</v>
      </c>
      <c r="F15" s="263" t="s">
        <v>2423</v>
      </c>
      <c r="G15" s="39"/>
    </row>
    <row r="16" spans="1:9" ht="3.75" customHeight="1">
      <c r="A16" s="36"/>
      <c r="D16" s="37"/>
      <c r="E16" s="34"/>
      <c r="F16" s="38"/>
      <c r="G16" s="39"/>
    </row>
    <row r="17" spans="1:7" ht="27.75" customHeight="1">
      <c r="A17" s="36"/>
      <c r="D17" s="37"/>
      <c r="E17" s="94" t="s">
        <v>431</v>
      </c>
      <c r="F17" s="177" t="s">
        <v>258</v>
      </c>
      <c r="G17" s="39"/>
    </row>
    <row r="18" spans="1:7" ht="3.75" customHeight="1">
      <c r="A18" s="36"/>
      <c r="D18" s="37"/>
      <c r="E18" s="34"/>
      <c r="F18" s="38"/>
      <c r="G18" s="39"/>
    </row>
    <row r="19" spans="1:7" ht="27.75" customHeight="1">
      <c r="A19" s="36"/>
      <c r="D19" s="37"/>
      <c r="E19" s="94" t="s">
        <v>453</v>
      </c>
      <c r="F19" s="326" t="s">
        <v>30</v>
      </c>
      <c r="G19" s="39"/>
    </row>
    <row r="20" spans="1:7" ht="3.75" customHeight="1">
      <c r="A20" s="36"/>
      <c r="D20" s="37"/>
      <c r="E20" s="34"/>
      <c r="F20" s="38"/>
      <c r="G20" s="39"/>
    </row>
    <row r="21" spans="1:7" ht="24.75" customHeight="1">
      <c r="A21" s="36"/>
      <c r="D21" s="37"/>
      <c r="E21" s="94" t="s">
        <v>259</v>
      </c>
      <c r="F21" s="263" t="s">
        <v>2381</v>
      </c>
      <c r="G21" s="39"/>
    </row>
    <row r="22" spans="1:7" ht="4.5" customHeight="1">
      <c r="A22" s="36"/>
      <c r="D22" s="37"/>
      <c r="E22" s="94"/>
      <c r="F22" s="183"/>
      <c r="G22" s="39"/>
    </row>
    <row r="23" spans="1:7" ht="19.5" hidden="1" customHeight="1">
      <c r="A23" s="36"/>
      <c r="D23" s="37"/>
      <c r="E23" s="94"/>
      <c r="F23" s="182"/>
      <c r="G23" s="39"/>
    </row>
    <row r="24" spans="1:7" ht="22.5" hidden="1" customHeight="1">
      <c r="A24" s="36"/>
      <c r="D24" s="37"/>
      <c r="E24" s="94"/>
      <c r="F24" s="110"/>
      <c r="G24" s="39"/>
    </row>
    <row r="25" spans="1:7" ht="3.75" hidden="1" customHeight="1">
      <c r="A25" s="36"/>
      <c r="D25" s="37"/>
      <c r="E25" s="34"/>
      <c r="F25" s="38"/>
      <c r="G25" s="39"/>
    </row>
    <row r="26" spans="1:7" ht="21" hidden="1" customHeight="1">
      <c r="A26" s="36"/>
      <c r="D26" s="37"/>
      <c r="E26" s="61"/>
      <c r="F26" s="178"/>
      <c r="G26" s="39"/>
    </row>
    <row r="27" spans="1:7" hidden="1">
      <c r="A27" s="36"/>
      <c r="D27" s="37"/>
      <c r="E27" s="34"/>
      <c r="F27" s="38"/>
      <c r="G27" s="39"/>
    </row>
    <row r="28" spans="1:7" ht="20.100000000000001" hidden="1" customHeight="1">
      <c r="A28" s="36"/>
      <c r="D28" s="37"/>
      <c r="E28" s="34"/>
      <c r="F28" s="62"/>
      <c r="G28" s="39"/>
    </row>
    <row r="29" spans="1:7" ht="19.5" hidden="1">
      <c r="D29" s="32"/>
      <c r="E29" s="61"/>
      <c r="F29" s="178"/>
      <c r="G29" s="39"/>
    </row>
    <row r="30" spans="1:7" ht="19.5" hidden="1">
      <c r="D30" s="32"/>
      <c r="E30" s="94"/>
      <c r="F30" s="178"/>
      <c r="G30" s="27"/>
    </row>
    <row r="31" spans="1:7" hidden="1">
      <c r="A31" s="36"/>
      <c r="D31" s="37"/>
      <c r="E31" s="34"/>
      <c r="F31" s="38"/>
      <c r="G31" s="39"/>
    </row>
    <row r="32" spans="1:7" ht="33.75">
      <c r="D32" s="32"/>
      <c r="E32" s="61" t="s">
        <v>117</v>
      </c>
      <c r="F32" s="171" t="s">
        <v>30</v>
      </c>
      <c r="G32" s="27"/>
    </row>
    <row r="33" spans="1:10" ht="30" customHeight="1">
      <c r="C33" s="41"/>
      <c r="D33" s="37"/>
      <c r="E33" s="43"/>
      <c r="F33" s="38"/>
      <c r="G33" s="40"/>
    </row>
    <row r="34" spans="1:10" ht="19.5">
      <c r="C34" s="41"/>
      <c r="D34" s="42"/>
      <c r="E34" s="95" t="s">
        <v>432</v>
      </c>
      <c r="F34" s="52" t="s">
        <v>1044</v>
      </c>
      <c r="G34" s="40"/>
      <c r="J34" s="50"/>
    </row>
    <row r="35" spans="1:10" ht="19.5">
      <c r="C35" s="41"/>
      <c r="D35" s="42"/>
      <c r="E35" s="95" t="s">
        <v>147</v>
      </c>
      <c r="F35" s="110"/>
      <c r="G35" s="40"/>
      <c r="J35" s="50"/>
    </row>
    <row r="36" spans="1:10" ht="19.5">
      <c r="C36" s="41"/>
      <c r="D36" s="42"/>
      <c r="E36" s="43" t="s">
        <v>9</v>
      </c>
      <c r="F36" s="52" t="s">
        <v>1045</v>
      </c>
      <c r="G36" s="40"/>
      <c r="J36" s="50"/>
    </row>
    <row r="37" spans="1:10" ht="19.5">
      <c r="C37" s="41"/>
      <c r="D37" s="42"/>
      <c r="E37" s="43" t="s">
        <v>10</v>
      </c>
      <c r="F37" s="52" t="s">
        <v>617</v>
      </c>
      <c r="G37" s="40"/>
      <c r="H37" s="44"/>
      <c r="J37" s="50"/>
    </row>
    <row r="38" spans="1:10" ht="3.75" customHeight="1">
      <c r="A38" s="36"/>
      <c r="D38" s="37"/>
      <c r="E38" s="34"/>
      <c r="F38" s="38"/>
      <c r="G38" s="39"/>
    </row>
    <row r="39" spans="1:10" ht="19.5">
      <c r="D39" s="32"/>
      <c r="E39" s="61" t="s">
        <v>408</v>
      </c>
      <c r="F39" s="303" t="s">
        <v>2371</v>
      </c>
      <c r="G39" s="27"/>
    </row>
    <row r="40" spans="1:10" ht="3.75" customHeight="1">
      <c r="A40" s="36"/>
      <c r="D40" s="37"/>
      <c r="E40" s="34"/>
      <c r="F40" s="38"/>
      <c r="G40" s="39"/>
    </row>
    <row r="41" spans="1:10" ht="33.75">
      <c r="D41" s="32"/>
      <c r="E41" s="61" t="s">
        <v>409</v>
      </c>
      <c r="F41" s="177" t="s">
        <v>150</v>
      </c>
      <c r="G41" s="27"/>
    </row>
    <row r="42" spans="1:10" ht="3.75" customHeight="1">
      <c r="A42" s="36"/>
      <c r="D42" s="37"/>
      <c r="E42" s="34"/>
      <c r="F42" s="38"/>
      <c r="G42" s="39"/>
    </row>
    <row r="43" spans="1:10" ht="3.75" hidden="1" customHeight="1">
      <c r="A43" s="36"/>
      <c r="D43" s="37"/>
      <c r="E43" s="34"/>
      <c r="F43" s="38"/>
      <c r="G43" s="39"/>
    </row>
    <row r="44" spans="1:10" ht="20.100000000000001" hidden="1" customHeight="1">
      <c r="A44" s="46"/>
      <c r="D44" s="27"/>
      <c r="F44" s="62" t="s">
        <v>27</v>
      </c>
      <c r="G44" s="39"/>
    </row>
    <row r="45" spans="1:10" ht="19.5" hidden="1">
      <c r="A45" s="46"/>
      <c r="B45" s="47"/>
      <c r="D45" s="48"/>
      <c r="E45" s="45" t="s">
        <v>25</v>
      </c>
      <c r="F45" s="110"/>
      <c r="G45" s="39"/>
    </row>
    <row r="46" spans="1:10" ht="22.5">
      <c r="A46" s="46"/>
      <c r="B46" s="47"/>
      <c r="D46" s="48"/>
      <c r="E46" s="45" t="s">
        <v>26</v>
      </c>
      <c r="F46" s="303" t="s">
        <v>2372</v>
      </c>
      <c r="G46" s="39"/>
    </row>
    <row r="47" spans="1:10" ht="3.75" customHeight="1">
      <c r="D47" s="32"/>
      <c r="E47" s="34"/>
      <c r="F47" s="60"/>
      <c r="G47" s="27"/>
    </row>
    <row r="48" spans="1:10" ht="20.100000000000001" hidden="1" customHeight="1">
      <c r="A48" s="46"/>
      <c r="D48" s="27"/>
      <c r="F48" s="62" t="s">
        <v>119</v>
      </c>
      <c r="G48" s="39"/>
    </row>
    <row r="49" spans="1:7" ht="22.5">
      <c r="A49" s="46"/>
      <c r="B49" s="47"/>
      <c r="D49" s="48"/>
      <c r="E49" s="63" t="s">
        <v>539</v>
      </c>
      <c r="F49" s="49" t="s">
        <v>2370</v>
      </c>
      <c r="G49" s="39"/>
    </row>
    <row r="50" spans="1:7" ht="19.5" hidden="1">
      <c r="A50" s="46"/>
      <c r="B50" s="47"/>
      <c r="D50" s="48"/>
      <c r="E50" s="63" t="s">
        <v>34</v>
      </c>
      <c r="F50" s="110"/>
      <c r="G50" s="39"/>
    </row>
    <row r="51" spans="1:7" ht="19.5" hidden="1">
      <c r="A51" s="46"/>
      <c r="B51" s="47"/>
      <c r="D51" s="48"/>
      <c r="E51" s="63" t="s">
        <v>118</v>
      </c>
      <c r="F51" s="110"/>
      <c r="G51" s="39"/>
    </row>
    <row r="52" spans="1:7" ht="13.5" customHeight="1">
      <c r="D52" s="32"/>
      <c r="E52" s="34"/>
      <c r="F52" s="60"/>
      <c r="G52" s="27"/>
    </row>
    <row r="53" spans="1:7" ht="20.100000000000001" hidden="1" customHeight="1">
      <c r="A53" s="46"/>
      <c r="D53" s="27"/>
      <c r="F53" s="62" t="s">
        <v>120</v>
      </c>
      <c r="G53" s="39"/>
    </row>
    <row r="54" spans="1:7" ht="19.5" hidden="1">
      <c r="A54" s="46"/>
      <c r="B54" s="47"/>
      <c r="D54" s="48"/>
      <c r="E54" s="63" t="s">
        <v>33</v>
      </c>
      <c r="F54" s="110"/>
      <c r="G54" s="39"/>
    </row>
    <row r="55" spans="1:7" ht="19.5" hidden="1">
      <c r="A55" s="46"/>
      <c r="B55" s="47"/>
      <c r="D55" s="48"/>
      <c r="E55" s="63" t="s">
        <v>118</v>
      </c>
      <c r="F55" s="110"/>
      <c r="G55" s="39"/>
    </row>
    <row r="56" spans="1:7" ht="13.5" hidden="1" customHeight="1">
      <c r="D56" s="32"/>
      <c r="E56" s="34"/>
      <c r="F56" s="60"/>
      <c r="G56" s="27"/>
    </row>
    <row r="57" spans="1:7" ht="20.100000000000001" hidden="1" customHeight="1">
      <c r="A57" s="46"/>
      <c r="D57" s="27"/>
      <c r="F57" s="62" t="s">
        <v>121</v>
      </c>
      <c r="G57" s="39"/>
    </row>
    <row r="58" spans="1:7" ht="19.5" hidden="1">
      <c r="A58" s="46"/>
      <c r="B58" s="47"/>
      <c r="D58" s="48"/>
      <c r="E58" s="45" t="s">
        <v>33</v>
      </c>
      <c r="F58" s="110"/>
      <c r="G58" s="39"/>
    </row>
    <row r="59" spans="1:7" ht="19.5" hidden="1">
      <c r="A59" s="46"/>
      <c r="B59" s="47"/>
      <c r="D59" s="48"/>
      <c r="E59" s="45" t="s">
        <v>34</v>
      </c>
      <c r="F59" s="110"/>
      <c r="G59" s="39"/>
    </row>
    <row r="60" spans="1:7" ht="19.5" hidden="1">
      <c r="A60" s="46"/>
      <c r="B60" s="47"/>
      <c r="D60" s="48"/>
      <c r="E60" s="63" t="s">
        <v>118</v>
      </c>
      <c r="F60" s="110"/>
      <c r="G60" s="39"/>
    </row>
    <row r="61" spans="1:7" ht="19.5" hidden="1">
      <c r="A61" s="46"/>
      <c r="B61" s="47"/>
      <c r="D61" s="48"/>
      <c r="E61" s="45" t="s">
        <v>35</v>
      </c>
      <c r="F61" s="110"/>
      <c r="G61" s="39"/>
    </row>
    <row r="62" spans="1:7" hidden="1"/>
    <row r="63" spans="1:7" hidden="1"/>
    <row r="65" spans="1:12" ht="78.75" customHeight="1">
      <c r="D65" s="276">
        <v>1</v>
      </c>
      <c r="E65" s="364" t="s">
        <v>550</v>
      </c>
      <c r="F65" s="364"/>
      <c r="G65" s="364"/>
      <c r="H65" s="364"/>
      <c r="I65" s="364"/>
      <c r="J65" s="364"/>
      <c r="K65" s="364"/>
      <c r="L65" s="364"/>
    </row>
    <row r="66" spans="1:12" ht="75" customHeight="1">
      <c r="D66" s="276">
        <v>2</v>
      </c>
      <c r="E66" s="364" t="s">
        <v>551</v>
      </c>
      <c r="F66" s="364"/>
      <c r="G66" s="364"/>
      <c r="H66" s="364"/>
      <c r="I66" s="364"/>
      <c r="J66" s="364"/>
      <c r="K66" s="364"/>
      <c r="L66" s="364"/>
    </row>
    <row r="67" spans="1:12" ht="66" customHeight="1">
      <c r="D67" s="276">
        <v>3</v>
      </c>
      <c r="E67" s="364" t="s">
        <v>424</v>
      </c>
      <c r="F67" s="364"/>
      <c r="G67" s="364"/>
      <c r="H67" s="364"/>
      <c r="I67" s="364"/>
      <c r="J67" s="364"/>
      <c r="K67" s="364"/>
      <c r="L67" s="364"/>
    </row>
    <row r="68" spans="1:12" ht="33" customHeight="1">
      <c r="D68" s="276">
        <v>4</v>
      </c>
      <c r="E68" s="364" t="s">
        <v>558</v>
      </c>
      <c r="F68" s="364"/>
      <c r="G68" s="364"/>
      <c r="H68" s="364"/>
      <c r="I68" s="364"/>
      <c r="J68" s="364"/>
      <c r="K68" s="364"/>
      <c r="L68" s="364"/>
    </row>
    <row r="69" spans="1:12" ht="12" customHeight="1">
      <c r="D69" s="276">
        <v>5</v>
      </c>
      <c r="E69" s="364" t="s">
        <v>552</v>
      </c>
      <c r="F69" s="364"/>
      <c r="G69" s="364"/>
      <c r="H69" s="364"/>
      <c r="I69" s="364"/>
      <c r="J69" s="364"/>
      <c r="K69" s="364"/>
      <c r="L69" s="364"/>
    </row>
    <row r="70" spans="1:12" ht="44.25" customHeight="1">
      <c r="D70" s="276">
        <v>6</v>
      </c>
      <c r="E70" s="364" t="s">
        <v>425</v>
      </c>
      <c r="F70" s="364"/>
      <c r="G70" s="364"/>
      <c r="H70" s="364"/>
      <c r="I70" s="364"/>
      <c r="J70" s="364"/>
      <c r="K70" s="364"/>
      <c r="L70" s="364"/>
    </row>
    <row r="71" spans="1:12" ht="56.25" customHeight="1">
      <c r="D71" s="276">
        <v>7</v>
      </c>
      <c r="E71" s="364" t="s">
        <v>553</v>
      </c>
      <c r="F71" s="364"/>
      <c r="G71" s="364"/>
      <c r="H71" s="364"/>
      <c r="I71" s="364"/>
      <c r="J71" s="364"/>
      <c r="K71" s="364"/>
      <c r="L71" s="364"/>
    </row>
    <row r="72" spans="1:12" s="281" customFormat="1" ht="55.9" customHeight="1">
      <c r="A72" s="277"/>
      <c r="B72" s="278"/>
      <c r="C72" s="279"/>
      <c r="D72" s="280"/>
      <c r="E72" s="365" t="s">
        <v>554</v>
      </c>
      <c r="F72" s="365"/>
      <c r="G72" s="365"/>
      <c r="H72" s="365"/>
      <c r="I72" s="365"/>
      <c r="J72" s="365"/>
      <c r="K72" s="365"/>
      <c r="L72" s="365"/>
    </row>
  </sheetData>
  <sheetProtection password="FA9C" sheet="1" objects="1" scenarios="1" formatColumns="0" formatRows="0"/>
  <dataConsolidate/>
  <mergeCells count="9">
    <mergeCell ref="E70:L70"/>
    <mergeCell ref="E71:L71"/>
    <mergeCell ref="E72:L72"/>
    <mergeCell ref="E5:F5"/>
    <mergeCell ref="E65:L65"/>
    <mergeCell ref="E66:L66"/>
    <mergeCell ref="E67:L67"/>
    <mergeCell ref="E68:L68"/>
    <mergeCell ref="E69:L69"/>
  </mergeCells>
  <phoneticPr fontId="8" type="noConversion"/>
  <dataValidations xWindow="446" yWindow="425" count="10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58:F61 F35 F45:F46 F49:F51 F54:F55 F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">
      <formula1>year_list</formula1>
    </dataValidation>
    <dataValidation type="whole" allowBlank="1" showInputMessage="1" showErrorMessage="1" errorTitle="Ошибка" error="Введите значение от 1 до 100" prompt="от 1 до 100" sqref="F23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26">
      <formula1>kind_of_unit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logical</formula1>
    </dataValidation>
    <dataValidation type="textLength" operator="lessThanOrEqual" allowBlank="1" showInputMessage="1" showErrorMessage="1" errorTitle="Ошибка" error="Допускается ввод не более 900 символов!" sqref="F39">
      <formula1>900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P26"/>
  <sheetViews>
    <sheetView showGridLines="0" topLeftCell="C3" workbookViewId="0">
      <selection activeCell="S27" sqref="S27"/>
    </sheetView>
  </sheetViews>
  <sheetFormatPr defaultColWidth="10.5703125" defaultRowHeight="14.25"/>
  <cols>
    <col min="1" max="1" width="9.140625" style="82" hidden="1" customWidth="1"/>
    <col min="2" max="2" width="9.140625" style="54" hidden="1" customWidth="1"/>
    <col min="3" max="3" width="3.7109375" style="88" customWidth="1"/>
    <col min="4" max="4" width="6.28515625" style="54" bestFit="1" customWidth="1"/>
    <col min="5" max="5" width="30.7109375" style="54" customWidth="1"/>
    <col min="6" max="6" width="3.7109375" style="54" customWidth="1"/>
    <col min="7" max="7" width="6.28515625" style="54" bestFit="1" customWidth="1"/>
    <col min="8" max="8" width="31.5703125" style="54" customWidth="1"/>
    <col min="9" max="9" width="10.42578125" style="54" customWidth="1"/>
    <col min="10" max="10" width="18.140625" style="54" hidden="1" customWidth="1"/>
    <col min="11" max="11" width="16.42578125" style="54" customWidth="1"/>
    <col min="12" max="12" width="6.28515625" style="54" hidden="1" customWidth="1"/>
    <col min="13" max="13" width="21.5703125" style="54" hidden="1" customWidth="1"/>
    <col min="14" max="14" width="24.5703125" style="54" hidden="1" customWidth="1"/>
    <col min="15" max="15" width="7.5703125" style="96" hidden="1" customWidth="1"/>
    <col min="16" max="16" width="10.5703125" style="54" hidden="1" customWidth="1"/>
    <col min="17" max="16384" width="10.5703125" style="54"/>
  </cols>
  <sheetData>
    <row r="1" spans="1:16" ht="16.5" hidden="1" customHeight="1"/>
    <row r="2" spans="1:16" ht="16.5" hidden="1" customHeight="1"/>
    <row r="3" spans="1:16" ht="12.6" customHeight="1">
      <c r="C3" s="86"/>
      <c r="D3" s="55"/>
      <c r="E3" s="55"/>
      <c r="F3" s="55"/>
      <c r="G3" s="55"/>
      <c r="H3" s="55"/>
      <c r="I3" s="175"/>
      <c r="J3" s="56"/>
      <c r="K3" s="56"/>
      <c r="L3" s="56"/>
      <c r="M3" s="56"/>
      <c r="N3" s="56"/>
    </row>
    <row r="4" spans="1:16" ht="20.25" customHeight="1">
      <c r="C4" s="86"/>
      <c r="D4" s="378" t="s">
        <v>435</v>
      </c>
      <c r="E4" s="378"/>
      <c r="F4" s="378"/>
      <c r="G4" s="378"/>
      <c r="H4" s="378"/>
      <c r="I4" s="378"/>
      <c r="J4" s="155"/>
      <c r="K4" s="155"/>
      <c r="L4" s="155"/>
      <c r="M4" s="155"/>
      <c r="N4" s="155"/>
    </row>
    <row r="5" spans="1:16" ht="19.5" customHeight="1">
      <c r="C5" s="86"/>
      <c r="D5" s="379" t="str">
        <f>IF(org=0,"Не определено",org)</f>
        <v>ООО "Тепловик 2"</v>
      </c>
      <c r="E5" s="379"/>
      <c r="F5" s="379"/>
      <c r="G5" s="379"/>
      <c r="H5" s="379"/>
      <c r="I5" s="379"/>
      <c r="J5" s="156"/>
      <c r="K5" s="156"/>
      <c r="L5" s="156"/>
      <c r="M5" s="156"/>
      <c r="N5" s="156"/>
    </row>
    <row r="6" spans="1:16" ht="3" customHeight="1">
      <c r="C6" s="86"/>
      <c r="D6" s="55"/>
      <c r="E6" s="59"/>
      <c r="F6" s="59"/>
      <c r="G6" s="59"/>
      <c r="H6" s="59"/>
      <c r="I6" s="58"/>
      <c r="J6" s="58"/>
      <c r="K6" s="58"/>
      <c r="L6" s="58"/>
      <c r="M6" s="58"/>
      <c r="N6" s="58"/>
    </row>
    <row r="7" spans="1:16" ht="62.25" customHeight="1" thickBot="1">
      <c r="C7" s="86"/>
      <c r="D7" s="97" t="s">
        <v>39</v>
      </c>
      <c r="E7" s="98" t="s">
        <v>152</v>
      </c>
      <c r="F7" s="98"/>
      <c r="G7" s="99" t="s">
        <v>39</v>
      </c>
      <c r="H7" s="98" t="s">
        <v>154</v>
      </c>
      <c r="I7" s="100" t="s">
        <v>153</v>
      </c>
      <c r="J7" s="162" t="s">
        <v>436</v>
      </c>
      <c r="K7" s="162" t="s">
        <v>260</v>
      </c>
      <c r="L7" s="99"/>
      <c r="M7" s="162"/>
      <c r="N7" s="163"/>
    </row>
    <row r="8" spans="1:16" ht="13.5" customHeight="1" thickTop="1">
      <c r="C8" s="86"/>
      <c r="D8" s="64" t="s">
        <v>40</v>
      </c>
      <c r="E8" s="64" t="s">
        <v>5</v>
      </c>
      <c r="F8" s="168"/>
      <c r="G8" s="64" t="s">
        <v>6</v>
      </c>
      <c r="H8" s="64" t="s">
        <v>7</v>
      </c>
      <c r="I8" s="64" t="s">
        <v>20</v>
      </c>
      <c r="J8" s="64" t="s">
        <v>21</v>
      </c>
      <c r="K8" s="64" t="s">
        <v>127</v>
      </c>
      <c r="L8" s="64"/>
      <c r="M8" s="64"/>
      <c r="N8" s="64"/>
    </row>
    <row r="9" spans="1:16" ht="15" hidden="1" customHeight="1">
      <c r="A9" s="54"/>
      <c r="C9" s="86"/>
      <c r="D9" s="101"/>
      <c r="E9" s="102"/>
      <c r="F9" s="169"/>
      <c r="G9" s="101"/>
      <c r="H9" s="102"/>
      <c r="I9" s="102"/>
      <c r="J9" s="102"/>
      <c r="K9" s="102"/>
      <c r="L9" s="102"/>
      <c r="M9" s="102"/>
      <c r="N9" s="102"/>
    </row>
    <row r="10" spans="1:16" ht="15" customHeight="1">
      <c r="A10" s="54"/>
      <c r="C10" s="86" t="s">
        <v>407</v>
      </c>
      <c r="D10" s="369">
        <v>1</v>
      </c>
      <c r="E10" s="380" t="s">
        <v>1621</v>
      </c>
      <c r="F10" s="167"/>
      <c r="G10" s="369">
        <v>1</v>
      </c>
      <c r="H10" s="383" t="s">
        <v>1628</v>
      </c>
      <c r="I10" s="372" t="s">
        <v>1629</v>
      </c>
      <c r="J10" s="373"/>
      <c r="K10" s="374"/>
      <c r="L10" s="161"/>
      <c r="M10" s="102"/>
      <c r="N10" s="187"/>
      <c r="O10" s="54"/>
      <c r="P10" s="54">
        <v>51</v>
      </c>
    </row>
    <row r="11" spans="1:16" ht="15" customHeight="1">
      <c r="A11" s="54"/>
      <c r="C11" s="86"/>
      <c r="D11" s="369"/>
      <c r="E11" s="381"/>
      <c r="F11" s="157"/>
      <c r="G11" s="369"/>
      <c r="H11" s="383"/>
      <c r="I11" s="372"/>
      <c r="J11" s="373"/>
      <c r="K11" s="375"/>
      <c r="L11" s="184"/>
      <c r="M11" s="367"/>
      <c r="N11" s="368"/>
      <c r="O11" s="54"/>
    </row>
    <row r="12" spans="1:16" ht="15" customHeight="1">
      <c r="A12" s="54"/>
      <c r="C12" s="86"/>
      <c r="D12" s="369"/>
      <c r="E12" s="381"/>
      <c r="F12" s="167" t="s">
        <v>407</v>
      </c>
      <c r="G12" s="369">
        <v>2</v>
      </c>
      <c r="H12" s="370" t="s">
        <v>1636</v>
      </c>
      <c r="I12" s="372" t="s">
        <v>1637</v>
      </c>
      <c r="J12" s="373"/>
      <c r="K12" s="374"/>
      <c r="L12" s="161"/>
      <c r="M12" s="102"/>
      <c r="N12" s="187"/>
      <c r="O12" s="54"/>
    </row>
    <row r="13" spans="1:16" ht="15" customHeight="1">
      <c r="A13" s="54"/>
      <c r="C13" s="86"/>
      <c r="D13" s="369"/>
      <c r="E13" s="381"/>
      <c r="F13" s="157"/>
      <c r="G13" s="369"/>
      <c r="H13" s="371"/>
      <c r="I13" s="372"/>
      <c r="J13" s="373"/>
      <c r="K13" s="375"/>
      <c r="L13" s="184"/>
      <c r="M13" s="367"/>
      <c r="N13" s="368"/>
      <c r="O13" s="54"/>
    </row>
    <row r="14" spans="1:16" ht="15" customHeight="1">
      <c r="A14" s="54"/>
      <c r="C14" s="86"/>
      <c r="D14" s="369"/>
      <c r="E14" s="381"/>
      <c r="F14" s="167" t="s">
        <v>407</v>
      </c>
      <c r="G14" s="369">
        <v>3</v>
      </c>
      <c r="H14" s="370" t="s">
        <v>1640</v>
      </c>
      <c r="I14" s="372" t="s">
        <v>1641</v>
      </c>
      <c r="J14" s="373"/>
      <c r="K14" s="374"/>
      <c r="L14" s="161"/>
      <c r="M14" s="102"/>
      <c r="N14" s="187"/>
      <c r="O14" s="54"/>
    </row>
    <row r="15" spans="1:16" ht="15" customHeight="1">
      <c r="A15" s="54"/>
      <c r="C15" s="86"/>
      <c r="D15" s="369"/>
      <c r="E15" s="381"/>
      <c r="F15" s="157"/>
      <c r="G15" s="369"/>
      <c r="H15" s="371"/>
      <c r="I15" s="372"/>
      <c r="J15" s="373"/>
      <c r="K15" s="375"/>
      <c r="L15" s="184"/>
      <c r="M15" s="367"/>
      <c r="N15" s="368"/>
      <c r="O15" s="54"/>
    </row>
    <row r="16" spans="1:16" ht="15" customHeight="1">
      <c r="A16" s="54"/>
      <c r="C16" s="86"/>
      <c r="D16" s="369"/>
      <c r="E16" s="381"/>
      <c r="F16" s="167" t="s">
        <v>407</v>
      </c>
      <c r="G16" s="369">
        <v>4</v>
      </c>
      <c r="H16" s="370" t="s">
        <v>1644</v>
      </c>
      <c r="I16" s="372" t="s">
        <v>1645</v>
      </c>
      <c r="J16" s="373"/>
      <c r="K16" s="374"/>
      <c r="L16" s="161"/>
      <c r="M16" s="102"/>
      <c r="N16" s="187"/>
      <c r="O16" s="54"/>
    </row>
    <row r="17" spans="1:15" ht="15" customHeight="1">
      <c r="A17" s="54"/>
      <c r="C17" s="86"/>
      <c r="D17" s="369"/>
      <c r="E17" s="381"/>
      <c r="F17" s="157"/>
      <c r="G17" s="369"/>
      <c r="H17" s="371"/>
      <c r="I17" s="372"/>
      <c r="J17" s="373"/>
      <c r="K17" s="375"/>
      <c r="L17" s="184"/>
      <c r="M17" s="367"/>
      <c r="N17" s="368"/>
      <c r="O17" s="54"/>
    </row>
    <row r="18" spans="1:15" ht="15" customHeight="1">
      <c r="A18" s="54"/>
      <c r="C18" s="86"/>
      <c r="D18" s="369"/>
      <c r="E18" s="381"/>
      <c r="F18" s="167" t="s">
        <v>407</v>
      </c>
      <c r="G18" s="369">
        <v>5</v>
      </c>
      <c r="H18" s="370" t="s">
        <v>1630</v>
      </c>
      <c r="I18" s="372" t="s">
        <v>1631</v>
      </c>
      <c r="J18" s="373"/>
      <c r="K18" s="374"/>
      <c r="L18" s="161"/>
      <c r="M18" s="102"/>
      <c r="N18" s="187"/>
      <c r="O18" s="54"/>
    </row>
    <row r="19" spans="1:15" ht="15" customHeight="1">
      <c r="A19" s="54"/>
      <c r="C19" s="86"/>
      <c r="D19" s="369"/>
      <c r="E19" s="381"/>
      <c r="F19" s="157"/>
      <c r="G19" s="369"/>
      <c r="H19" s="371"/>
      <c r="I19" s="372"/>
      <c r="J19" s="373"/>
      <c r="K19" s="375"/>
      <c r="L19" s="184"/>
      <c r="M19" s="367"/>
      <c r="N19" s="368"/>
      <c r="O19" s="54"/>
    </row>
    <row r="20" spans="1:15" ht="15" customHeight="1">
      <c r="A20" s="54"/>
      <c r="C20" s="86"/>
      <c r="D20" s="369"/>
      <c r="E20" s="381"/>
      <c r="F20" s="167" t="s">
        <v>407</v>
      </c>
      <c r="G20" s="369">
        <v>6</v>
      </c>
      <c r="H20" s="370" t="s">
        <v>1634</v>
      </c>
      <c r="I20" s="372" t="s">
        <v>1635</v>
      </c>
      <c r="J20" s="373"/>
      <c r="K20" s="374"/>
      <c r="L20" s="161"/>
      <c r="M20" s="102"/>
      <c r="N20" s="187"/>
      <c r="O20" s="54"/>
    </row>
    <row r="21" spans="1:15" ht="15" customHeight="1">
      <c r="A21" s="54"/>
      <c r="C21" s="86"/>
      <c r="D21" s="369"/>
      <c r="E21" s="381"/>
      <c r="F21" s="157"/>
      <c r="G21" s="369"/>
      <c r="H21" s="371"/>
      <c r="I21" s="372"/>
      <c r="J21" s="373"/>
      <c r="K21" s="375"/>
      <c r="L21" s="184"/>
      <c r="M21" s="367"/>
      <c r="N21" s="368"/>
      <c r="O21" s="54"/>
    </row>
    <row r="22" spans="1:15" ht="15" customHeight="1">
      <c r="A22" s="54"/>
      <c r="C22" s="86"/>
      <c r="D22" s="369"/>
      <c r="E22" s="382"/>
      <c r="F22" s="164"/>
      <c r="G22" s="158"/>
      <c r="H22" s="145" t="s">
        <v>168</v>
      </c>
      <c r="I22" s="159"/>
      <c r="J22" s="159"/>
      <c r="K22" s="159"/>
      <c r="L22" s="185"/>
      <c r="M22" s="185"/>
      <c r="N22" s="186"/>
      <c r="O22" s="188"/>
    </row>
    <row r="23" spans="1:15" ht="15" customHeight="1">
      <c r="A23" s="54"/>
      <c r="C23" s="86"/>
      <c r="D23" s="148"/>
      <c r="E23" s="166" t="s">
        <v>173</v>
      </c>
      <c r="F23" s="149"/>
      <c r="G23" s="149"/>
      <c r="H23" s="149"/>
      <c r="I23" s="149"/>
      <c r="J23" s="149"/>
      <c r="K23" s="150"/>
      <c r="L23" s="149"/>
      <c r="M23" s="149"/>
      <c r="N23" s="150"/>
      <c r="O23" s="188"/>
    </row>
    <row r="24" spans="1:15" ht="3" customHeight="1">
      <c r="A24" s="189"/>
      <c r="N24" s="96"/>
      <c r="O24" s="54"/>
    </row>
    <row r="25" spans="1:15">
      <c r="D25" s="172"/>
      <c r="E25" s="376"/>
      <c r="F25" s="376"/>
      <c r="G25" s="376"/>
      <c r="H25" s="376"/>
      <c r="I25" s="376"/>
      <c r="J25" s="376"/>
      <c r="K25" s="376"/>
      <c r="L25" s="376"/>
      <c r="M25" s="376"/>
      <c r="N25" s="376"/>
    </row>
    <row r="26" spans="1:15" ht="46.5" customHeight="1">
      <c r="C26" s="287">
        <v>4</v>
      </c>
      <c r="D26" s="377" t="s">
        <v>558</v>
      </c>
      <c r="E26" s="377"/>
      <c r="F26" s="377"/>
      <c r="G26" s="377"/>
      <c r="H26" s="377"/>
      <c r="I26" s="377"/>
      <c r="J26" s="377"/>
      <c r="K26" s="377"/>
    </row>
  </sheetData>
  <sheetProtection password="FA9C" sheet="1" objects="1" scenarios="1" formatColumns="0" formatRows="0"/>
  <mergeCells count="42">
    <mergeCell ref="D4:I4"/>
    <mergeCell ref="D5:I5"/>
    <mergeCell ref="D10:D22"/>
    <mergeCell ref="E10:E22"/>
    <mergeCell ref="G10:G11"/>
    <mergeCell ref="H10:H11"/>
    <mergeCell ref="I10:I11"/>
    <mergeCell ref="M13:N13"/>
    <mergeCell ref="K10:K11"/>
    <mergeCell ref="M11:N11"/>
    <mergeCell ref="E25:N25"/>
    <mergeCell ref="D26:K26"/>
    <mergeCell ref="J10:J11"/>
    <mergeCell ref="G12:G13"/>
    <mergeCell ref="H12:H13"/>
    <mergeCell ref="I12:I13"/>
    <mergeCell ref="J12:J13"/>
    <mergeCell ref="K12:K13"/>
    <mergeCell ref="M17:N17"/>
    <mergeCell ref="G14:G15"/>
    <mergeCell ref="H14:H15"/>
    <mergeCell ref="I14:I15"/>
    <mergeCell ref="J14:J15"/>
    <mergeCell ref="K14:K15"/>
    <mergeCell ref="M15:N15"/>
    <mergeCell ref="G16:G17"/>
    <mergeCell ref="H16:H17"/>
    <mergeCell ref="I16:I17"/>
    <mergeCell ref="J16:J17"/>
    <mergeCell ref="K16:K17"/>
    <mergeCell ref="M21:N21"/>
    <mergeCell ref="G18:G19"/>
    <mergeCell ref="H18:H19"/>
    <mergeCell ref="I18:I19"/>
    <mergeCell ref="J18:J19"/>
    <mergeCell ref="K18:K19"/>
    <mergeCell ref="M19:N19"/>
    <mergeCell ref="G20:G21"/>
    <mergeCell ref="H20:H21"/>
    <mergeCell ref="I20:I21"/>
    <mergeCell ref="J20:J21"/>
    <mergeCell ref="K20:K21"/>
  </mergeCells>
  <phoneticPr fontId="9" type="noConversion"/>
  <dataValidations count="6">
    <dataValidation type="textLength" operator="lessThanOrEqual" allowBlank="1" showInputMessage="1" showErrorMessage="1" errorTitle="Ошибка" error="Допускается ввод не более 900 символов!" sqref="M12 M10 M14 M16 M18 K10:K21 M20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 H14 H16 H18 H20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2 E10 E14 E16 E18 E20"/>
    <dataValidation type="decimal" allowBlank="1" showErrorMessage="1" errorTitle="Ошибка" error="Допускается ввод только действительных чисел!" sqref="N12 N10 N14 N16 N18 N2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H9:N9 E9 I10:I21">
      <formula1>0</formula1>
      <formula2>9.99999999999999E+23</formula2>
    </dataValidation>
    <dataValidation allowBlank="1" showInputMessage="1" showErrorMessage="1" prompt="Изменение значения по двойному щелчоку левой кнопки мыши" sqref="J10:J2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sheetData>
    <row r="1" spans="1:1">
      <c r="A1" t="s">
        <v>1621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90" baseType="lpstr">
      <vt:lpstr>Инструкция</vt:lpstr>
      <vt:lpstr>Титульный</vt:lpstr>
      <vt:lpstr>Список МО</vt:lpstr>
      <vt:lpstr>Общая информация</vt:lpstr>
      <vt:lpstr>Общая информация (показатели)</vt:lpstr>
      <vt:lpstr>Форма РИ</vt:lpstr>
      <vt:lpstr>Сведения об изменении</vt:lpstr>
      <vt:lpstr>Комментарии</vt:lpstr>
      <vt:lpstr>Проверка</vt:lpstr>
      <vt:lpstr>_ppL1</vt:lpstr>
      <vt:lpstr>_ppL10</vt:lpstr>
      <vt:lpstr>_ppL11</vt:lpstr>
      <vt:lpstr>_ppL12</vt:lpstr>
      <vt:lpstr>_ppL2</vt:lpstr>
      <vt:lpstr>_ppL3</vt:lpstr>
      <vt:lpstr>_ppL4</vt:lpstr>
      <vt:lpstr>_ppL5</vt:lpstr>
      <vt:lpstr>_ppL6</vt:lpstr>
      <vt:lpstr>_ppL7</vt:lpstr>
      <vt:lpstr>_ppL8</vt:lpstr>
      <vt:lpstr>_ppL9</vt:lpstr>
      <vt:lpstr>add_List01_1</vt:lpstr>
      <vt:lpstr>add_sys</vt:lpstr>
      <vt:lpstr>add_ved</vt:lpstr>
      <vt:lpstr>checkCell_1</vt:lpstr>
      <vt:lpstr>checkCell_2</vt:lpstr>
      <vt:lpstr>checkCell_3</vt:lpstr>
      <vt:lpstr>checkCell_4</vt:lpstr>
      <vt:lpstr>checkCell_5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Date_of_publication_ref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et_List00</vt:lpstr>
      <vt:lpstr>et_list01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et_List04_3</vt:lpstr>
      <vt:lpstr>et_List04_4</vt:lpstr>
      <vt:lpstr>et_List05</vt:lpstr>
      <vt:lpstr>et_List06</vt:lpstr>
      <vt:lpstr>et_List07</vt:lpstr>
      <vt:lpstr>fil</vt:lpstr>
      <vt:lpstr>fil_flag</vt:lpstr>
      <vt:lpstr>first_mr</vt:lpstr>
      <vt:lpstr>first_sys</vt:lpstr>
      <vt:lpstr>FirstLine</vt:lpstr>
      <vt:lpstr>flag_publication</vt:lpstr>
      <vt:lpstr>form_date</vt:lpstr>
      <vt:lpstr>form_type</vt:lpstr>
      <vt:lpstr>form_up_date</vt:lpstr>
      <vt:lpstr>god</vt:lpstr>
      <vt:lpstr>hmao_spec_1</vt:lpstr>
      <vt:lpstr>hmao_spec_2</vt:lpstr>
      <vt:lpstr>id_rate</vt:lpstr>
      <vt:lpstr>inet_date</vt:lpstr>
      <vt:lpstr>inet_mo</vt:lpstr>
      <vt:lpstr>inet_range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ipr_pub</vt:lpstr>
      <vt:lpstr>kaluga_spec_0</vt:lpstr>
      <vt:lpstr>kaluga_spec_1</vt:lpstr>
      <vt:lpstr>kind_group_rates</vt:lpstr>
      <vt:lpstr>kind_of_activity</vt:lpstr>
      <vt:lpstr>kind_of_activity_WARM</vt:lpstr>
      <vt:lpstr>kind_of_NDS</vt:lpstr>
      <vt:lpstr>kind_of_publication</vt:lpstr>
      <vt:lpstr>kind_of_unit</vt:lpstr>
      <vt:lpstr>kpp</vt:lpstr>
      <vt:lpstr>LastUpdateDate_MO</vt:lpstr>
      <vt:lpstr>link_1</vt:lpstr>
      <vt:lpstr>link_2</vt:lpstr>
      <vt:lpstr>LINK_RANGE</vt:lpstr>
      <vt:lpstr>list_ed</vt:lpstr>
      <vt:lpstr>list_email</vt:lpstr>
      <vt:lpstr>List_H</vt:lpstr>
      <vt:lpstr>List_M</vt:lpstr>
      <vt:lpstr>LIST_MR_MO_OKTMO</vt:lpstr>
      <vt:lpstr>list_of_tariff</vt:lpstr>
      <vt:lpstr>list_url</vt:lpstr>
      <vt:lpstr>List01_mrid_col</vt:lpstr>
      <vt:lpstr>List02_sysid_col</vt:lpstr>
      <vt:lpstr>logical</vt:lpstr>
      <vt:lpstr>mail</vt:lpstr>
      <vt:lpstr>mail_legal</vt:lpstr>
      <vt:lpstr>mail_post</vt:lpstr>
      <vt:lpstr>mo_inet</vt:lpstr>
      <vt:lpstr>mo_List01</vt:lpstr>
      <vt:lpstr>mo_List02</vt:lpstr>
      <vt:lpstr>MONTH</vt:lpstr>
      <vt:lpstr>MR_23</vt:lpstr>
      <vt:lpstr>mr_id</vt:lpstr>
      <vt:lpstr>mr_list</vt:lpstr>
      <vt:lpstr>mr_List01</vt:lpstr>
      <vt:lpstr>nalog</vt:lpstr>
      <vt:lpstr>nameSource_strPublication_1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pDel_List02_3</vt:lpstr>
      <vt:lpstr>pDel_List03</vt:lpstr>
      <vt:lpstr>pDel_List05</vt:lpstr>
      <vt:lpstr>pIns_Comm</vt:lpstr>
      <vt:lpstr>pIns_List01_1</vt:lpstr>
      <vt:lpstr>pIns_List01_start</vt:lpstr>
      <vt:lpstr>pIns_List02_0</vt:lpstr>
      <vt:lpstr>pIns_List02_1</vt:lpstr>
      <vt:lpstr>pIns_List04</vt:lpstr>
      <vt:lpstr>pIns_List05</vt:lpstr>
      <vt:lpstr>pInsList06</vt:lpstr>
      <vt:lpstr>pInsList07</vt:lpstr>
      <vt:lpstr>post_data</vt:lpstr>
      <vt:lpstr>post_nomer</vt:lpstr>
      <vt:lpstr>post_noner</vt:lpstr>
      <vt:lpstr>post_range</vt:lpstr>
      <vt:lpstr>ppL0</vt:lpstr>
      <vt:lpstr>prd2_q</vt:lpstr>
      <vt:lpstr>prim</vt:lpstr>
      <vt:lpstr>QUARTER</vt:lpstr>
      <vt:lpstr>REESTR_ORG_RANGE</vt:lpstr>
      <vt:lpstr>REESTR_VED_RANGE</vt:lpstr>
      <vt:lpstr>REGION</vt:lpstr>
      <vt:lpstr>region_name</vt:lpstr>
      <vt:lpstr>rejim_row</vt:lpstr>
      <vt:lpstr>ruk_dolz</vt:lpstr>
      <vt:lpstr>ruk_fio</vt:lpstr>
      <vt:lpstr>SKI_number</vt:lpstr>
      <vt:lpstr>strPublication</vt:lpstr>
      <vt:lpstr>sys_id</vt:lpstr>
      <vt:lpstr>TECH_ORG_ID</vt:lpstr>
      <vt:lpstr>tel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Website_address_internet</vt:lpstr>
      <vt:lpstr>ws_url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инофрмация о регулируемой организации</dc:title>
  <dc:subject>Общая инофрмация о регулируемой организации</dc:subject>
  <dc:creator>Infernus</dc:creator>
  <cp:lastModifiedBy>AdMin</cp:lastModifiedBy>
  <dcterms:created xsi:type="dcterms:W3CDTF">2014-08-18T08:57:48Z</dcterms:created>
  <dcterms:modified xsi:type="dcterms:W3CDTF">2018-05-21T01:15:29Z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</vt:lpwstr>
  </property>
  <property fmtid="{D5CDD505-2E9C-101B-9397-08002B2CF9AE}" pid="3" name="TemplateOperationMode">
    <vt:i4>3</vt:i4>
  </property>
  <property fmtid="{D5CDD505-2E9C-101B-9397-08002B2CF9AE}" pid="4" name="Version">
    <vt:lpwstr>JKH.OPEN.INFO.ORG.WARM.570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