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3"/>
  </bookViews>
  <sheets>
    <sheet name="индикаторы-показатели" sheetId="1" r:id="rId1"/>
    <sheet name="результативность" sheetId="2" r:id="rId2"/>
    <sheet name="финансирование" sheetId="3" r:id="rId3"/>
    <sheet name="среднеарифметическая" sheetId="4" r:id="rId4"/>
  </sheets>
  <definedNames>
    <definedName name="_xlnm.Print_Area" localSheetId="1">результативность!$A$1:$F$8</definedName>
  </definedNames>
  <calcPr calcId="145621"/>
</workbook>
</file>

<file path=xl/calcChain.xml><?xml version="1.0" encoding="utf-8"?>
<calcChain xmlns="http://schemas.openxmlformats.org/spreadsheetml/2006/main">
  <c r="E18" i="1" l="1"/>
  <c r="E17" i="1"/>
  <c r="D5" i="3" l="1"/>
  <c r="E5" i="3"/>
  <c r="F5" i="3" s="1"/>
  <c r="D6" i="3"/>
  <c r="E6" i="3"/>
  <c r="F6" i="3" s="1"/>
  <c r="D7" i="3"/>
  <c r="E7" i="3"/>
  <c r="F7" i="3" s="1"/>
  <c r="D8" i="3"/>
  <c r="E8" i="3"/>
  <c r="F8" i="3" s="1"/>
  <c r="D9" i="3"/>
  <c r="E9" i="3"/>
  <c r="F9" i="3" s="1"/>
  <c r="D10" i="3"/>
  <c r="E10" i="3"/>
  <c r="F10" i="3" s="1"/>
  <c r="D11" i="3"/>
  <c r="E11" i="3"/>
  <c r="F11" i="3" s="1"/>
  <c r="F8" i="2" l="1"/>
  <c r="F7" i="2"/>
  <c r="F6" i="2"/>
  <c r="E12" i="1" l="1"/>
  <c r="H5" i="4"/>
  <c r="E15" i="1" l="1"/>
  <c r="E19" i="1" s="1"/>
  <c r="E16" i="1"/>
  <c r="E14" i="1"/>
</calcChain>
</file>

<file path=xl/sharedStrings.xml><?xml version="1.0" encoding="utf-8"?>
<sst xmlns="http://schemas.openxmlformats.org/spreadsheetml/2006/main" count="78" uniqueCount="62">
  <si>
    <t>Ожидаемый результат</t>
  </si>
  <si>
    <t>Ед. изм.</t>
  </si>
  <si>
    <t>план</t>
  </si>
  <si>
    <t xml:space="preserve">факт </t>
  </si>
  <si>
    <t>% выполнения</t>
  </si>
  <si>
    <t>%</t>
  </si>
  <si>
    <t>ед.</t>
  </si>
  <si>
    <t>тыс. руб.</t>
  </si>
  <si>
    <t>чел.</t>
  </si>
  <si>
    <t>Удельный вес граждан, получающих меры социальной  поддержки адресно (с учетом доходности) в общей численности граждан, имеющих право</t>
  </si>
  <si>
    <t>Доля граждан, получающих регулярные денежные выплаты от числа граждан имеющих на это право</t>
  </si>
  <si>
    <t xml:space="preserve">Удельный вес граждан, получающих меры социальной  поддержки на оплату ЖКУ в общей численности граждан, проживающих на территории муниципального района </t>
  </si>
  <si>
    <t>Удельный вес семей с детьми, получающих меры социальной поддержки в общей численности семей имеющих на них право</t>
  </si>
  <si>
    <t>Доля граждан, получающих услуги в учреждениях социального обслуживания в общем числе граждан, обратившихся за получением</t>
  </si>
  <si>
    <t>Охват граждан пожилого возраста и инвалидов всеми видами социального обслуживания на дому (на 10 000 пенсионеров)</t>
  </si>
  <si>
    <t>Уровень исполнения субвенций на реализацию переданных полномочий</t>
  </si>
  <si>
    <t>11. МП «Поддержка и развитие малого и среднего предпринимательства в Ермаковском районе»</t>
  </si>
  <si>
    <t>(тыс. рублей)</t>
  </si>
  <si>
    <t>Наименование главных распорядителей и наименование показателей бюджетной классификации</t>
  </si>
  <si>
    <t>1</t>
  </si>
  <si>
    <t>Подпрограмма «Развитие массовой физической культуры и спорта в Ермаковском районе»</t>
  </si>
  <si>
    <t>Подпрограмма «Развитие адаптивной физической культуры и спорта в Ермаковском районе»</t>
  </si>
  <si>
    <t>Подпрограмма «Развитие туризма в Ермаковском районе»</t>
  </si>
  <si>
    <t>Подпрограмма «Вовлечение молодежи Ермаковского района в социальную практику»</t>
  </si>
  <si>
    <t>Подпрограмма «Патриотическое воспитание молодежи Ермаковского района»</t>
  </si>
  <si>
    <t>Подпрограмма «Обеспечение жильем молодых семей в Ермаковском районе»</t>
  </si>
  <si>
    <t>Муниципальная программа Ермаковского района «Поддержка и развитие малого и среднего предпринимательства в Ермаковском районе»</t>
  </si>
  <si>
    <t>процент исполнения</t>
  </si>
  <si>
    <t xml:space="preserve">Количество субъектов малого и среднего предпринимательства, получивших государственную поддержку </t>
  </si>
  <si>
    <t>Количество созданных рабочих мест  (включая вновь зарегистрированных индивидуальных предпринимателей) в секторе малого и среднего предпринимательства</t>
  </si>
  <si>
    <t>Уровень исполнения плана реализации мероприятий муниципальной программы К3</t>
  </si>
  <si>
    <t xml:space="preserve">Весовые коэффициенты </t>
  </si>
  <si>
    <t>индекс Pi</t>
  </si>
  <si>
    <t>К3 =(Мф/Мп)*100(%)</t>
  </si>
  <si>
    <t>Эффективность программы</t>
  </si>
  <si>
    <t>Эффективность реализации программы Эj</t>
  </si>
  <si>
    <t>Значение показателя  ( Эj) от 90% до 110% -реализация программы соответствует запланированным результатам  при запланированном объеме расходов -запланированная эффективность  муниципальной программы</t>
  </si>
  <si>
    <t>Значение показателя  ( Эj) менее 50%  -муниципальная  программа реализуется неэффективно</t>
  </si>
  <si>
    <t>Значение показателя  ( Эj) более 110% - эффективность  реализации  муниципальной программы более высокая по сравнению с запланированной</t>
  </si>
  <si>
    <t>Значение показателя  ( Эj) от 50% до 90% -эффективность реализации  муниципальной программы более  низкая по сравнению с запланированной</t>
  </si>
  <si>
    <t>Индекаторы-показатели</t>
  </si>
  <si>
    <t>РЕЗУЛЬТАТИВНОСТЬ</t>
  </si>
  <si>
    <t>неисполнено</t>
  </si>
  <si>
    <t>% неисполн</t>
  </si>
  <si>
    <t>Уровень освоения заплпнированного объема финансирования К1</t>
  </si>
  <si>
    <t>Уровень достижения показателей (индикаторов) К2</t>
  </si>
  <si>
    <t>ВК2</t>
  </si>
  <si>
    <t>ВК1</t>
  </si>
  <si>
    <t>ВК3</t>
  </si>
  <si>
    <t>субсидирования части затрат субъектов малого и среднего предпринимательства, связанных с приобретением оборудования в целях создания и (или) развития, либо модернизации производства товаров (работ, услуг)</t>
  </si>
  <si>
    <t>субсидирования части затрат субъектов малого и среднего предпринимательства,  связанных с уплатой первого взноса (аванса) при заключении договоров лизинга оборудования, с российскими лизинговыми организациями в целях создания и (или) развития либо модернизации производства товаров(работ, услуг)</t>
  </si>
  <si>
    <t>Исполнение по муниципальным программам Ермаковского района за 2015 год</t>
  </si>
  <si>
    <t>Количество сохраненных  рабочих мест в секторе малого и среднего предпринимательства</t>
  </si>
  <si>
    <t>Оценка эффективности муниципальных программ  МО «Ермаковский район» Красноярского края»   за 2016 г.</t>
  </si>
  <si>
    <t xml:space="preserve">                            2016 год</t>
  </si>
  <si>
    <t>Оценка эффективности муниципальных программ  МО «Ермаковский район» Красноярского края»   за 2016г.</t>
  </si>
  <si>
    <t>Объем привлеченных инвестиций в секторе малого и среднего предпринимательства</t>
  </si>
  <si>
    <t>тыс.руб.</t>
  </si>
  <si>
    <t>Объем привлеченных внебюджетных инвестиций в секторе</t>
  </si>
  <si>
    <t>Уточненный план на 2016 год</t>
  </si>
  <si>
    <t>Исполнено за 2016 год</t>
  </si>
  <si>
    <t>эффективность  реализации  муниципальной программы более высокая по сравнению с запланированной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</si>
</sst>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i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2" fontId="0" fillId="0" borderId="9" xfId="0" applyNumberFormat="1" applyFill="1" applyBorder="1" applyAlignment="1">
      <alignment vertical="top" wrapText="1"/>
    </xf>
    <xf numFmtId="0" fontId="6" fillId="0" borderId="2" xfId="0" applyFont="1" applyFill="1" applyBorder="1" applyAlignment="1">
      <alignment vertical="top" wrapText="1"/>
    </xf>
    <xf numFmtId="0" fontId="0" fillId="0" borderId="0" xfId="0" applyFill="1" applyAlignment="1">
      <alignment vertical="top" wrapText="1"/>
    </xf>
    <xf numFmtId="0" fontId="6" fillId="0" borderId="9" xfId="0" applyFont="1" applyFill="1" applyBorder="1" applyAlignment="1">
      <alignment vertical="top" wrapText="1"/>
    </xf>
    <xf numFmtId="0" fontId="6" fillId="0" borderId="7" xfId="0" applyFont="1" applyFill="1" applyBorder="1" applyAlignment="1">
      <alignment vertical="top" wrapText="1"/>
    </xf>
    <xf numFmtId="2" fontId="6" fillId="0" borderId="9" xfId="0" applyNumberFormat="1" applyFont="1" applyFill="1" applyBorder="1" applyAlignment="1">
      <alignment vertical="top" wrapText="1"/>
    </xf>
    <xf numFmtId="0" fontId="12" fillId="0" borderId="0" xfId="0" applyFont="1" applyFill="1" applyAlignment="1">
      <alignment vertical="top" wrapText="1"/>
    </xf>
    <xf numFmtId="0" fontId="3" fillId="0" borderId="10" xfId="0" applyFont="1" applyFill="1" applyBorder="1" applyAlignment="1">
      <alignment vertical="top" wrapText="1"/>
    </xf>
    <xf numFmtId="0" fontId="15" fillId="0" borderId="10" xfId="0" applyFont="1" applyFill="1" applyBorder="1" applyAlignment="1">
      <alignment vertical="top" wrapText="1"/>
    </xf>
    <xf numFmtId="0" fontId="5" fillId="0" borderId="10" xfId="0" applyFont="1" applyFill="1" applyBorder="1" applyAlignment="1">
      <alignment vertical="top" wrapText="1"/>
    </xf>
    <xf numFmtId="0" fontId="8" fillId="0" borderId="10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2" fontId="4" fillId="0" borderId="2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1" fontId="4" fillId="0" borderId="2" xfId="0" applyNumberFormat="1" applyFont="1" applyFill="1" applyBorder="1" applyAlignment="1">
      <alignment horizontal="center" vertical="top" wrapText="1"/>
    </xf>
    <xf numFmtId="0" fontId="10" fillId="0" borderId="9" xfId="0" applyFont="1" applyFill="1" applyBorder="1" applyAlignment="1">
      <alignment vertical="top" wrapText="1"/>
    </xf>
    <xf numFmtId="2" fontId="6" fillId="0" borderId="2" xfId="0" applyNumberFormat="1" applyFont="1" applyFill="1" applyBorder="1" applyAlignment="1">
      <alignment vertical="top" wrapText="1"/>
    </xf>
    <xf numFmtId="2" fontId="6" fillId="0" borderId="7" xfId="0" applyNumberFormat="1" applyFont="1" applyFill="1" applyBorder="1" applyAlignment="1">
      <alignment vertical="top" wrapText="1"/>
    </xf>
    <xf numFmtId="0" fontId="14" fillId="0" borderId="9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7" fillId="0" borderId="6" xfId="0" applyFont="1" applyFill="1" applyBorder="1" applyAlignment="1">
      <alignment vertical="top" wrapText="1"/>
    </xf>
    <xf numFmtId="0" fontId="9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2" fontId="0" fillId="0" borderId="0" xfId="0" applyNumberFormat="1" applyFill="1" applyAlignment="1">
      <alignment vertical="top" wrapText="1"/>
    </xf>
    <xf numFmtId="2" fontId="11" fillId="0" borderId="9" xfId="0" applyNumberFormat="1" applyFont="1" applyFill="1" applyBorder="1" applyAlignment="1">
      <alignment horizontal="center" vertical="top" wrapText="1"/>
    </xf>
    <xf numFmtId="0" fontId="11" fillId="0" borderId="9" xfId="0" applyFont="1" applyFill="1" applyBorder="1" applyAlignment="1">
      <alignment horizontal="center" vertical="top" wrapText="1"/>
    </xf>
    <xf numFmtId="2" fontId="10" fillId="0" borderId="9" xfId="0" applyNumberFormat="1" applyFont="1" applyFill="1" applyBorder="1" applyAlignment="1">
      <alignment horizontal="center" vertical="top" wrapText="1"/>
    </xf>
    <xf numFmtId="1" fontId="11" fillId="0" borderId="9" xfId="0" applyNumberFormat="1" applyFont="1" applyFill="1" applyBorder="1" applyAlignment="1">
      <alignment horizontal="center" vertical="top" wrapText="1"/>
    </xf>
    <xf numFmtId="0" fontId="16" fillId="0" borderId="9" xfId="0" applyFont="1" applyFill="1" applyBorder="1" applyAlignment="1">
      <alignment vertical="top" wrapText="1"/>
    </xf>
    <xf numFmtId="0" fontId="0" fillId="0" borderId="9" xfId="0" applyFill="1" applyBorder="1" applyAlignment="1">
      <alignment vertical="top" wrapText="1"/>
    </xf>
    <xf numFmtId="1" fontId="0" fillId="0" borderId="9" xfId="0" applyNumberFormat="1" applyFill="1" applyBorder="1" applyAlignment="1">
      <alignment vertical="top" wrapText="1"/>
    </xf>
    <xf numFmtId="0" fontId="11" fillId="0" borderId="9" xfId="0" applyFont="1" applyFill="1" applyBorder="1" applyAlignment="1">
      <alignment vertical="top" wrapText="1"/>
    </xf>
    <xf numFmtId="0" fontId="4" fillId="0" borderId="9" xfId="0" applyFont="1" applyFill="1" applyBorder="1" applyAlignment="1">
      <alignment vertical="top" wrapText="1"/>
    </xf>
    <xf numFmtId="0" fontId="0" fillId="0" borderId="9" xfId="0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9" xfId="0" applyFont="1" applyFill="1" applyBorder="1" applyAlignment="1">
      <alignment vertical="top" wrapText="1"/>
    </xf>
    <xf numFmtId="0" fontId="12" fillId="0" borderId="9" xfId="0" applyFont="1" applyFill="1" applyBorder="1" applyAlignment="1">
      <alignment vertical="top" wrapText="1"/>
    </xf>
    <xf numFmtId="2" fontId="15" fillId="0" borderId="10" xfId="0" applyNumberFormat="1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2" fontId="4" fillId="0" borderId="2" xfId="0" applyNumberFormat="1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0" fontId="4" fillId="0" borderId="7" xfId="0" applyFont="1" applyFill="1" applyBorder="1" applyAlignment="1">
      <alignment vertical="top" wrapText="1"/>
    </xf>
    <xf numFmtId="2" fontId="4" fillId="0" borderId="7" xfId="0" applyNumberFormat="1" applyFont="1" applyFill="1" applyBorder="1" applyAlignment="1">
      <alignment vertical="top" wrapText="1"/>
    </xf>
    <xf numFmtId="0" fontId="17" fillId="0" borderId="9" xfId="0" applyFont="1" applyFill="1" applyBorder="1" applyAlignment="1">
      <alignment vertical="top" wrapText="1"/>
    </xf>
    <xf numFmtId="2" fontId="17" fillId="0" borderId="9" xfId="0" applyNumberFormat="1" applyFont="1" applyFill="1" applyBorder="1" applyAlignment="1">
      <alignment horizontal="center" vertical="top" wrapText="1"/>
    </xf>
    <xf numFmtId="0" fontId="18" fillId="0" borderId="9" xfId="0" applyFont="1" applyFill="1" applyBorder="1" applyAlignment="1">
      <alignment vertical="top" wrapText="1"/>
    </xf>
    <xf numFmtId="0" fontId="16" fillId="0" borderId="9" xfId="0" applyFont="1" applyFill="1" applyBorder="1" applyAlignment="1">
      <alignment horizontal="center" vertical="top" wrapText="1"/>
    </xf>
    <xf numFmtId="0" fontId="19" fillId="0" borderId="9" xfId="0" applyFont="1" applyFill="1" applyBorder="1" applyAlignment="1">
      <alignment vertical="top" wrapText="1"/>
    </xf>
    <xf numFmtId="0" fontId="20" fillId="0" borderId="9" xfId="0" applyFont="1" applyFill="1" applyBorder="1" applyAlignment="1">
      <alignment vertical="top" wrapText="1"/>
    </xf>
    <xf numFmtId="2" fontId="20" fillId="0" borderId="9" xfId="0" applyNumberFormat="1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2" fontId="1" fillId="2" borderId="9" xfId="0" applyNumberFormat="1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8" xfId="0" applyFont="1" applyFill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0" fontId="7" fillId="0" borderId="8" xfId="0" applyFont="1" applyFill="1" applyBorder="1" applyAlignment="1">
      <alignment vertical="top" wrapText="1"/>
    </xf>
    <xf numFmtId="0" fontId="7" fillId="0" borderId="5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11" fillId="0" borderId="9" xfId="0" applyFont="1" applyFill="1" applyBorder="1" applyAlignment="1">
      <alignment vertical="top" wrapText="1"/>
    </xf>
    <xf numFmtId="0" fontId="11" fillId="0" borderId="11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vertical="center" wrapText="1"/>
    </xf>
    <xf numFmtId="0" fontId="0" fillId="0" borderId="11" xfId="0" applyFill="1" applyBorder="1" applyAlignment="1">
      <alignment horizontal="right" vertical="top" wrapText="1"/>
    </xf>
    <xf numFmtId="0" fontId="0" fillId="0" borderId="12" xfId="0" applyFill="1" applyBorder="1" applyAlignment="1">
      <alignment horizontal="right" vertical="top" wrapText="1"/>
    </xf>
    <xf numFmtId="0" fontId="0" fillId="0" borderId="13" xfId="0" applyFill="1" applyBorder="1" applyAlignment="1">
      <alignment horizontal="right" vertical="top" wrapText="1"/>
    </xf>
    <xf numFmtId="0" fontId="0" fillId="0" borderId="11" xfId="0" applyFill="1" applyBorder="1" applyAlignment="1">
      <alignment horizontal="center" vertical="top" wrapText="1"/>
    </xf>
    <xf numFmtId="0" fontId="0" fillId="0" borderId="12" xfId="0" applyFill="1" applyBorder="1" applyAlignment="1">
      <alignment horizontal="center" vertical="top" wrapText="1"/>
    </xf>
    <xf numFmtId="0" fontId="0" fillId="0" borderId="13" xfId="0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vertical="top" wrapText="1"/>
    </xf>
    <xf numFmtId="0" fontId="4" fillId="0" borderId="9" xfId="0" applyFont="1" applyFill="1" applyBorder="1" applyAlignment="1">
      <alignment vertical="top" wrapText="1" readingOrder="2"/>
    </xf>
    <xf numFmtId="0" fontId="0" fillId="0" borderId="9" xfId="0" applyFill="1" applyBorder="1" applyAlignment="1">
      <alignment vertical="top" wrapText="1"/>
    </xf>
    <xf numFmtId="0" fontId="12" fillId="0" borderId="9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>
      <selection activeCell="E15" sqref="E15"/>
    </sheetView>
  </sheetViews>
  <sheetFormatPr defaultRowHeight="15" x14ac:dyDescent="0.25"/>
  <cols>
    <col min="1" max="1" width="43.140625" style="3" customWidth="1"/>
    <col min="2" max="2" width="9.140625" style="3" customWidth="1"/>
    <col min="3" max="3" width="12.7109375" style="3" customWidth="1"/>
    <col min="4" max="4" width="9.7109375" style="3" customWidth="1"/>
    <col min="5" max="5" width="11.28515625" style="24" customWidth="1"/>
    <col min="6" max="16384" width="9.140625" style="3"/>
  </cols>
  <sheetData>
    <row r="1" spans="1:5" ht="27.75" customHeight="1" thickBot="1" x14ac:dyDescent="0.3">
      <c r="A1" s="58" t="s">
        <v>53</v>
      </c>
      <c r="B1" s="58"/>
      <c r="C1" s="58"/>
      <c r="D1" s="58"/>
      <c r="E1" s="58"/>
    </row>
    <row r="2" spans="1:5" ht="20.25" customHeight="1" thickBot="1" x14ac:dyDescent="0.3">
      <c r="A2" s="53" t="s">
        <v>40</v>
      </c>
      <c r="B2" s="53" t="s">
        <v>1</v>
      </c>
      <c r="C2" s="55">
        <v>2016</v>
      </c>
      <c r="D2" s="56"/>
      <c r="E2" s="57"/>
    </row>
    <row r="3" spans="1:5" ht="26.25" thickBot="1" x14ac:dyDescent="0.3">
      <c r="A3" s="54"/>
      <c r="B3" s="54"/>
      <c r="C3" s="12" t="s">
        <v>2</v>
      </c>
      <c r="D3" s="12" t="s">
        <v>3</v>
      </c>
      <c r="E3" s="13" t="s">
        <v>4</v>
      </c>
    </row>
    <row r="4" spans="1:5" ht="12" customHeight="1" thickBot="1" x14ac:dyDescent="0.3">
      <c r="A4" s="14">
        <v>1</v>
      </c>
      <c r="B4" s="12"/>
      <c r="C4" s="12">
        <v>2</v>
      </c>
      <c r="D4" s="12">
        <v>3</v>
      </c>
      <c r="E4" s="15">
        <v>4</v>
      </c>
    </row>
    <row r="5" spans="1:5" ht="54.75" hidden="1" thickBot="1" x14ac:dyDescent="0.3">
      <c r="A5" s="20" t="s">
        <v>9</v>
      </c>
      <c r="B5" s="2" t="s">
        <v>5</v>
      </c>
      <c r="C5" s="2">
        <v>44.3</v>
      </c>
      <c r="D5" s="2">
        <v>44.3</v>
      </c>
      <c r="E5" s="17">
        <v>100</v>
      </c>
    </row>
    <row r="6" spans="1:5" ht="41.25" hidden="1" thickBot="1" x14ac:dyDescent="0.3">
      <c r="A6" s="20" t="s">
        <v>10</v>
      </c>
      <c r="B6" s="2" t="s">
        <v>5</v>
      </c>
      <c r="C6" s="2">
        <v>81.7</v>
      </c>
      <c r="D6" s="2">
        <v>81.7</v>
      </c>
      <c r="E6" s="17">
        <v>100</v>
      </c>
    </row>
    <row r="7" spans="1:5" ht="54.75" hidden="1" thickBot="1" x14ac:dyDescent="0.3">
      <c r="A7" s="20" t="s">
        <v>11</v>
      </c>
      <c r="B7" s="2" t="s">
        <v>5</v>
      </c>
      <c r="C7" s="2">
        <v>99</v>
      </c>
      <c r="D7" s="2">
        <v>99</v>
      </c>
      <c r="E7" s="17">
        <v>100</v>
      </c>
    </row>
    <row r="8" spans="1:5" ht="41.25" hidden="1" thickBot="1" x14ac:dyDescent="0.3">
      <c r="A8" s="20" t="s">
        <v>12</v>
      </c>
      <c r="B8" s="2" t="s">
        <v>5</v>
      </c>
      <c r="C8" s="2">
        <v>100</v>
      </c>
      <c r="D8" s="2">
        <v>100</v>
      </c>
      <c r="E8" s="17">
        <v>100</v>
      </c>
    </row>
    <row r="9" spans="1:5" ht="54.75" hidden="1" thickBot="1" x14ac:dyDescent="0.3">
      <c r="A9" s="20" t="s">
        <v>13</v>
      </c>
      <c r="B9" s="2" t="s">
        <v>5</v>
      </c>
      <c r="C9" s="2">
        <v>97</v>
      </c>
      <c r="D9" s="2">
        <v>97</v>
      </c>
      <c r="E9" s="17">
        <v>100</v>
      </c>
    </row>
    <row r="10" spans="1:5" ht="41.25" hidden="1" thickBot="1" x14ac:dyDescent="0.3">
      <c r="A10" s="20" t="s">
        <v>14</v>
      </c>
      <c r="B10" s="2" t="s">
        <v>6</v>
      </c>
      <c r="C10" s="2">
        <v>550</v>
      </c>
      <c r="D10" s="2">
        <v>550</v>
      </c>
      <c r="E10" s="17">
        <v>100</v>
      </c>
    </row>
    <row r="11" spans="1:5" ht="28.5" hidden="1" customHeight="1" x14ac:dyDescent="0.25">
      <c r="A11" s="21" t="s">
        <v>15</v>
      </c>
      <c r="B11" s="5" t="s">
        <v>5</v>
      </c>
      <c r="C11" s="5">
        <v>97</v>
      </c>
      <c r="D11" s="5">
        <v>97</v>
      </c>
      <c r="E11" s="18">
        <v>100</v>
      </c>
    </row>
    <row r="12" spans="1:5" s="22" customFormat="1" ht="25.5" hidden="1" customHeight="1" thickBot="1" x14ac:dyDescent="0.3">
      <c r="A12" s="4" t="s">
        <v>32</v>
      </c>
      <c r="B12" s="4"/>
      <c r="C12" s="4"/>
      <c r="D12" s="4"/>
      <c r="E12" s="6">
        <f>(E5+E6+E7+E8+E9+E10+E11)/7</f>
        <v>100</v>
      </c>
    </row>
    <row r="13" spans="1:5" s="22" customFormat="1" ht="16.5" customHeight="1" thickBot="1" x14ac:dyDescent="0.3">
      <c r="A13" s="59" t="s">
        <v>16</v>
      </c>
      <c r="B13" s="60"/>
      <c r="C13" s="60"/>
      <c r="D13" s="60"/>
      <c r="E13" s="61"/>
    </row>
    <row r="14" spans="1:5" s="22" customFormat="1" ht="42.75" customHeight="1" thickBot="1" x14ac:dyDescent="0.3">
      <c r="A14" s="35" t="s">
        <v>28</v>
      </c>
      <c r="B14" s="39" t="s">
        <v>8</v>
      </c>
      <c r="C14" s="39">
        <v>3</v>
      </c>
      <c r="D14" s="39">
        <v>3</v>
      </c>
      <c r="E14" s="40">
        <f>D14/C14*100</f>
        <v>100</v>
      </c>
    </row>
    <row r="15" spans="1:5" ht="60" customHeight="1" thickBot="1" x14ac:dyDescent="0.3">
      <c r="A15" s="35" t="s">
        <v>29</v>
      </c>
      <c r="B15" s="39" t="s">
        <v>8</v>
      </c>
      <c r="C15" s="39">
        <v>5</v>
      </c>
      <c r="D15" s="39">
        <v>13</v>
      </c>
      <c r="E15" s="40">
        <f t="shared" ref="E15:E18" si="0">D15/C15*100</f>
        <v>260</v>
      </c>
    </row>
    <row r="16" spans="1:5" ht="25.5" x14ac:dyDescent="0.25">
      <c r="A16" s="41" t="s">
        <v>52</v>
      </c>
      <c r="B16" s="42" t="s">
        <v>8</v>
      </c>
      <c r="C16" s="42">
        <v>9</v>
      </c>
      <c r="D16" s="42">
        <v>9</v>
      </c>
      <c r="E16" s="43">
        <f t="shared" si="0"/>
        <v>100</v>
      </c>
    </row>
    <row r="17" spans="1:5" ht="25.5" x14ac:dyDescent="0.25">
      <c r="A17" s="36" t="s">
        <v>56</v>
      </c>
      <c r="B17" s="36" t="s">
        <v>57</v>
      </c>
      <c r="C17" s="36">
        <v>450</v>
      </c>
      <c r="D17" s="36">
        <v>450</v>
      </c>
      <c r="E17" s="43">
        <f t="shared" si="0"/>
        <v>100</v>
      </c>
    </row>
    <row r="18" spans="1:5" ht="25.5" x14ac:dyDescent="0.25">
      <c r="A18" s="36" t="s">
        <v>58</v>
      </c>
      <c r="B18" s="36" t="s">
        <v>57</v>
      </c>
      <c r="C18" s="36">
        <v>1630.751</v>
      </c>
      <c r="D18" s="36">
        <v>1630.751</v>
      </c>
      <c r="E18" s="43">
        <f t="shared" si="0"/>
        <v>100</v>
      </c>
    </row>
    <row r="19" spans="1:5" ht="27" customHeight="1" x14ac:dyDescent="0.25">
      <c r="A19" s="48" t="s">
        <v>32</v>
      </c>
      <c r="B19" s="49"/>
      <c r="C19" s="49"/>
      <c r="D19" s="49"/>
      <c r="E19" s="50">
        <f>(E14+E15+E16+E17+E18)/5</f>
        <v>132</v>
      </c>
    </row>
    <row r="20" spans="1:5" x14ac:dyDescent="0.25">
      <c r="A20" s="23"/>
    </row>
  </sheetData>
  <mergeCells count="5">
    <mergeCell ref="A2:A3"/>
    <mergeCell ref="B2:B3"/>
    <mergeCell ref="C2:E2"/>
    <mergeCell ref="A1:E1"/>
    <mergeCell ref="A13:E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view="pageBreakPreview" zoomScale="110" zoomScaleNormal="110" zoomScaleSheetLayoutView="110" workbookViewId="0">
      <selection activeCell="B8" sqref="B8:F8"/>
    </sheetView>
  </sheetViews>
  <sheetFormatPr defaultRowHeight="16.5" customHeight="1" x14ac:dyDescent="0.25"/>
  <cols>
    <col min="1" max="1" width="5.28515625" style="16" customWidth="1"/>
    <col min="2" max="2" width="43" style="16" customWidth="1"/>
    <col min="3" max="3" width="10.7109375" style="16" customWidth="1"/>
    <col min="4" max="4" width="8.7109375" style="16" customWidth="1"/>
    <col min="5" max="5" width="9.7109375" style="16" customWidth="1"/>
    <col min="6" max="6" width="10" style="27" customWidth="1"/>
    <col min="7" max="16384" width="9.140625" style="16"/>
  </cols>
  <sheetData>
    <row r="1" spans="1:6" ht="16.5" customHeight="1" x14ac:dyDescent="0.25">
      <c r="B1" s="19" t="s">
        <v>41</v>
      </c>
    </row>
    <row r="2" spans="1:6" ht="16.5" customHeight="1" x14ac:dyDescent="0.25">
      <c r="B2" s="62" t="s">
        <v>0</v>
      </c>
      <c r="C2" s="62" t="s">
        <v>1</v>
      </c>
      <c r="D2" s="63" t="s">
        <v>54</v>
      </c>
      <c r="E2" s="64"/>
      <c r="F2" s="65"/>
    </row>
    <row r="3" spans="1:6" ht="16.5" customHeight="1" x14ac:dyDescent="0.25">
      <c r="B3" s="62"/>
      <c r="C3" s="62"/>
      <c r="D3" s="32" t="s">
        <v>2</v>
      </c>
      <c r="E3" s="32" t="s">
        <v>3</v>
      </c>
      <c r="F3" s="25" t="s">
        <v>4</v>
      </c>
    </row>
    <row r="4" spans="1:6" ht="16.5" customHeight="1" x14ac:dyDescent="0.25">
      <c r="B4" s="26">
        <v>1</v>
      </c>
      <c r="C4" s="26"/>
      <c r="D4" s="26">
        <v>2</v>
      </c>
      <c r="E4" s="26">
        <v>3</v>
      </c>
      <c r="F4" s="28">
        <v>4</v>
      </c>
    </row>
    <row r="5" spans="1:6" ht="16.5" customHeight="1" x14ac:dyDescent="0.25">
      <c r="B5" s="29" t="s">
        <v>16</v>
      </c>
      <c r="C5" s="32"/>
      <c r="D5" s="32"/>
      <c r="E5" s="32"/>
      <c r="F5" s="25"/>
    </row>
    <row r="6" spans="1:6" ht="76.5" customHeight="1" x14ac:dyDescent="0.25">
      <c r="A6" s="37">
        <v>1</v>
      </c>
      <c r="B6" s="44" t="s">
        <v>49</v>
      </c>
      <c r="C6" s="44" t="s">
        <v>7</v>
      </c>
      <c r="D6" s="44">
        <v>400</v>
      </c>
      <c r="E6" s="44">
        <v>400</v>
      </c>
      <c r="F6" s="45">
        <f>E6/D6*100</f>
        <v>100</v>
      </c>
    </row>
    <row r="7" spans="1:6" ht="124.5" customHeight="1" x14ac:dyDescent="0.25">
      <c r="A7" s="37">
        <v>2</v>
      </c>
      <c r="B7" s="44" t="s">
        <v>50</v>
      </c>
      <c r="C7" s="44" t="s">
        <v>7</v>
      </c>
      <c r="D7" s="44">
        <v>50</v>
      </c>
      <c r="E7" s="44">
        <v>50</v>
      </c>
      <c r="F7" s="45">
        <f>E7/D7*100</f>
        <v>100</v>
      </c>
    </row>
    <row r="8" spans="1:6" ht="16.5" customHeight="1" x14ac:dyDescent="0.25">
      <c r="B8" s="46" t="s">
        <v>33</v>
      </c>
      <c r="C8" s="46"/>
      <c r="D8" s="46"/>
      <c r="E8" s="46"/>
      <c r="F8" s="47">
        <f>2/2*100</f>
        <v>100</v>
      </c>
    </row>
  </sheetData>
  <mergeCells count="3">
    <mergeCell ref="B2:B3"/>
    <mergeCell ref="C2:C3"/>
    <mergeCell ref="D2: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Normal="100" workbookViewId="0">
      <selection activeCell="A11" sqref="A11:F11"/>
    </sheetView>
  </sheetViews>
  <sheetFormatPr defaultColWidth="12.5703125" defaultRowHeight="15" x14ac:dyDescent="0.25"/>
  <cols>
    <col min="1" max="1" width="36.140625" style="30" customWidth="1"/>
    <col min="2" max="2" width="10.42578125" style="30" customWidth="1"/>
    <col min="3" max="3" width="10" style="30" customWidth="1"/>
    <col min="4" max="4" width="11.140625" style="1" customWidth="1"/>
    <col min="5" max="6" width="10.140625" style="1" customWidth="1"/>
    <col min="7" max="16384" width="12.5703125" style="30"/>
  </cols>
  <sheetData>
    <row r="1" spans="1:6" ht="16.5" customHeight="1" x14ac:dyDescent="0.25">
      <c r="A1" s="69" t="s">
        <v>51</v>
      </c>
      <c r="B1" s="70"/>
      <c r="C1" s="70"/>
      <c r="D1" s="70"/>
      <c r="E1" s="70"/>
      <c r="F1" s="71"/>
    </row>
    <row r="2" spans="1:6" x14ac:dyDescent="0.25">
      <c r="A2" s="66" t="s">
        <v>17</v>
      </c>
      <c r="B2" s="67"/>
      <c r="C2" s="67"/>
      <c r="D2" s="67"/>
      <c r="E2" s="67"/>
      <c r="F2" s="68"/>
    </row>
    <row r="3" spans="1:6" ht="60" x14ac:dyDescent="0.25">
      <c r="A3" s="30" t="s">
        <v>18</v>
      </c>
      <c r="B3" s="30" t="s">
        <v>59</v>
      </c>
      <c r="C3" s="30" t="s">
        <v>60</v>
      </c>
      <c r="D3" s="1" t="s">
        <v>27</v>
      </c>
      <c r="E3" s="1" t="s">
        <v>42</v>
      </c>
      <c r="F3" s="1" t="s">
        <v>43</v>
      </c>
    </row>
    <row r="4" spans="1:6" x14ac:dyDescent="0.25">
      <c r="A4" s="30" t="s">
        <v>19</v>
      </c>
      <c r="B4" s="30">
        <v>2</v>
      </c>
      <c r="C4" s="30">
        <v>3</v>
      </c>
      <c r="D4" s="31">
        <v>4</v>
      </c>
      <c r="E4" s="31">
        <v>5</v>
      </c>
      <c r="F4" s="31">
        <v>6</v>
      </c>
    </row>
    <row r="5" spans="1:6" ht="45" hidden="1" x14ac:dyDescent="0.25">
      <c r="A5" s="30" t="s">
        <v>20</v>
      </c>
      <c r="B5" s="30">
        <v>4986.1699999999992</v>
      </c>
      <c r="C5" s="30">
        <v>4986.1699999999992</v>
      </c>
      <c r="D5" s="1">
        <f t="shared" ref="D5:D11" si="0">C5/B5*100</f>
        <v>100</v>
      </c>
      <c r="E5" s="1">
        <f t="shared" ref="E5:E7" si="1">B5-C5</f>
        <v>0</v>
      </c>
      <c r="F5" s="1">
        <f t="shared" ref="F5:F7" si="2">E5/B5*100</f>
        <v>0</v>
      </c>
    </row>
    <row r="6" spans="1:6" ht="45" hidden="1" x14ac:dyDescent="0.25">
      <c r="A6" s="30" t="s">
        <v>21</v>
      </c>
      <c r="B6" s="30">
        <v>167.14000000000001</v>
      </c>
      <c r="C6" s="30">
        <v>167.14000000000001</v>
      </c>
      <c r="D6" s="1">
        <f t="shared" si="0"/>
        <v>100</v>
      </c>
      <c r="E6" s="1">
        <f t="shared" si="1"/>
        <v>0</v>
      </c>
      <c r="F6" s="1">
        <f t="shared" si="2"/>
        <v>0</v>
      </c>
    </row>
    <row r="7" spans="1:6" ht="30" hidden="1" x14ac:dyDescent="0.25">
      <c r="A7" s="30" t="s">
        <v>22</v>
      </c>
      <c r="B7" s="30">
        <v>35</v>
      </c>
      <c r="C7" s="30">
        <v>35</v>
      </c>
      <c r="D7" s="1">
        <f t="shared" si="0"/>
        <v>100</v>
      </c>
      <c r="E7" s="1">
        <f t="shared" si="1"/>
        <v>0</v>
      </c>
      <c r="F7" s="1">
        <f t="shared" si="2"/>
        <v>0</v>
      </c>
    </row>
    <row r="8" spans="1:6" ht="45" hidden="1" x14ac:dyDescent="0.25">
      <c r="A8" s="30" t="s">
        <v>23</v>
      </c>
      <c r="B8" s="30">
        <v>1760.4599999999998</v>
      </c>
      <c r="C8" s="30">
        <v>1751.6599999999999</v>
      </c>
      <c r="D8" s="1">
        <f t="shared" si="0"/>
        <v>99.500130647671639</v>
      </c>
      <c r="E8" s="1">
        <f t="shared" ref="E8:E11" si="3">B8-C8</f>
        <v>8.7999999999999545</v>
      </c>
      <c r="F8" s="1">
        <f t="shared" ref="F8:F11" si="4">E8/B8*100</f>
        <v>0.49986935232836621</v>
      </c>
    </row>
    <row r="9" spans="1:6" ht="45" hidden="1" x14ac:dyDescent="0.25">
      <c r="A9" s="30" t="s">
        <v>24</v>
      </c>
      <c r="B9" s="30">
        <v>58.4</v>
      </c>
      <c r="C9" s="30">
        <v>58.4</v>
      </c>
      <c r="D9" s="1">
        <f t="shared" si="0"/>
        <v>100</v>
      </c>
      <c r="E9" s="1">
        <f t="shared" si="3"/>
        <v>0</v>
      </c>
      <c r="F9" s="1">
        <f t="shared" si="4"/>
        <v>0</v>
      </c>
    </row>
    <row r="10" spans="1:6" ht="45" hidden="1" x14ac:dyDescent="0.25">
      <c r="A10" s="30" t="s">
        <v>25</v>
      </c>
      <c r="B10" s="30">
        <v>6788.65</v>
      </c>
      <c r="C10" s="30">
        <v>4967.0541599999997</v>
      </c>
      <c r="D10" s="1">
        <f t="shared" si="0"/>
        <v>73.167038512811828</v>
      </c>
      <c r="E10" s="1">
        <f t="shared" si="3"/>
        <v>1821.59584</v>
      </c>
      <c r="F10" s="1">
        <f t="shared" si="4"/>
        <v>26.832961487188172</v>
      </c>
    </row>
    <row r="11" spans="1:6" ht="75" x14ac:dyDescent="0.25">
      <c r="A11" s="51" t="s">
        <v>26</v>
      </c>
      <c r="B11" s="51">
        <v>450</v>
      </c>
      <c r="C11" s="51">
        <v>450</v>
      </c>
      <c r="D11" s="52">
        <f t="shared" si="0"/>
        <v>100</v>
      </c>
      <c r="E11" s="52">
        <f t="shared" si="3"/>
        <v>0</v>
      </c>
      <c r="F11" s="52">
        <f t="shared" si="4"/>
        <v>0</v>
      </c>
    </row>
  </sheetData>
  <mergeCells count="2">
    <mergeCell ref="A2:F2"/>
    <mergeCell ref="A1:F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Normal="100" workbookViewId="0">
      <selection activeCell="I5" sqref="I5"/>
    </sheetView>
  </sheetViews>
  <sheetFormatPr defaultRowHeight="15" x14ac:dyDescent="0.25"/>
  <cols>
    <col min="1" max="1" width="30.7109375" style="3" customWidth="1"/>
    <col min="2" max="2" width="13.140625" style="3" customWidth="1"/>
    <col min="3" max="3" width="12.5703125" style="3" customWidth="1"/>
    <col min="4" max="4" width="13.42578125" style="3" customWidth="1"/>
    <col min="5" max="5" width="8.42578125" style="3" customWidth="1"/>
    <col min="6" max="6" width="9.140625" style="3" customWidth="1"/>
    <col min="7" max="7" width="10.42578125" style="3" customWidth="1"/>
    <col min="8" max="8" width="10.7109375" style="3" customWidth="1"/>
    <col min="9" max="9" width="50.28515625" style="7" customWidth="1"/>
    <col min="10" max="16384" width="9.140625" style="3"/>
  </cols>
  <sheetData>
    <row r="1" spans="1:9" ht="16.5" customHeight="1" x14ac:dyDescent="0.25">
      <c r="A1" s="73" t="s">
        <v>55</v>
      </c>
      <c r="B1" s="73"/>
      <c r="C1" s="73"/>
      <c r="D1" s="73"/>
      <c r="E1" s="73"/>
      <c r="F1" s="73"/>
      <c r="G1" s="73"/>
      <c r="H1" s="73"/>
      <c r="I1" s="73"/>
    </row>
    <row r="2" spans="1:9" ht="30.75" customHeight="1" x14ac:dyDescent="0.25">
      <c r="A2" s="74"/>
      <c r="B2" s="75" t="s">
        <v>45</v>
      </c>
      <c r="C2" s="75" t="s">
        <v>44</v>
      </c>
      <c r="D2" s="75" t="s">
        <v>30</v>
      </c>
      <c r="E2" s="74" t="s">
        <v>31</v>
      </c>
      <c r="F2" s="74"/>
      <c r="G2" s="74"/>
      <c r="H2" s="76" t="s">
        <v>35</v>
      </c>
      <c r="I2" s="77" t="s">
        <v>34</v>
      </c>
    </row>
    <row r="3" spans="1:9" ht="194.25" customHeight="1" x14ac:dyDescent="0.25">
      <c r="A3" s="74"/>
      <c r="B3" s="75"/>
      <c r="C3" s="75"/>
      <c r="D3" s="75"/>
      <c r="E3" s="33" t="s">
        <v>46</v>
      </c>
      <c r="F3" s="34" t="s">
        <v>47</v>
      </c>
      <c r="G3" s="34" t="s">
        <v>48</v>
      </c>
      <c r="H3" s="76"/>
      <c r="I3" s="77"/>
    </row>
    <row r="4" spans="1:9" x14ac:dyDescent="0.25">
      <c r="A4" s="33">
        <v>1</v>
      </c>
      <c r="B4" s="33"/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4">
        <v>7</v>
      </c>
      <c r="I4" s="33">
        <v>8</v>
      </c>
    </row>
    <row r="5" spans="1:9" ht="57" customHeight="1" x14ac:dyDescent="0.25">
      <c r="A5" s="10" t="s">
        <v>16</v>
      </c>
      <c r="B5" s="10">
        <v>132</v>
      </c>
      <c r="C5" s="10">
        <v>100</v>
      </c>
      <c r="D5" s="10">
        <v>100</v>
      </c>
      <c r="E5" s="11">
        <v>0.5</v>
      </c>
      <c r="F5" s="9">
        <v>0.2</v>
      </c>
      <c r="G5" s="9">
        <v>0.3</v>
      </c>
      <c r="H5" s="38">
        <f>(B5*E5)+(C5*F5)+(D5*G5)</f>
        <v>116</v>
      </c>
      <c r="I5" s="8" t="s">
        <v>61</v>
      </c>
    </row>
    <row r="6" spans="1:9" ht="35.25" customHeight="1" x14ac:dyDescent="0.25">
      <c r="A6" s="72" t="s">
        <v>36</v>
      </c>
      <c r="B6" s="72"/>
      <c r="C6" s="72"/>
      <c r="D6" s="72"/>
      <c r="E6" s="72"/>
      <c r="F6" s="72"/>
      <c r="G6" s="72"/>
      <c r="H6" s="72"/>
      <c r="I6" s="72"/>
    </row>
    <row r="7" spans="1:9" ht="29.25" customHeight="1" x14ac:dyDescent="0.25">
      <c r="A7" s="72" t="s">
        <v>38</v>
      </c>
      <c r="B7" s="72"/>
      <c r="C7" s="72"/>
      <c r="D7" s="72"/>
      <c r="E7" s="72"/>
      <c r="F7" s="72"/>
      <c r="G7" s="72"/>
      <c r="H7" s="72"/>
      <c r="I7" s="72"/>
    </row>
    <row r="8" spans="1:9" ht="31.5" customHeight="1" x14ac:dyDescent="0.25">
      <c r="A8" s="72" t="s">
        <v>39</v>
      </c>
      <c r="B8" s="72"/>
      <c r="C8" s="72"/>
      <c r="D8" s="72"/>
      <c r="E8" s="72"/>
      <c r="F8" s="72"/>
      <c r="G8" s="72"/>
      <c r="H8" s="72"/>
      <c r="I8" s="72"/>
    </row>
    <row r="9" spans="1:9" ht="15" customHeight="1" x14ac:dyDescent="0.25">
      <c r="A9" s="72" t="s">
        <v>37</v>
      </c>
      <c r="B9" s="72"/>
      <c r="C9" s="72"/>
      <c r="D9" s="72"/>
      <c r="E9" s="72"/>
      <c r="F9" s="72"/>
      <c r="G9" s="72"/>
      <c r="H9" s="72"/>
      <c r="I9" s="72"/>
    </row>
  </sheetData>
  <mergeCells count="12">
    <mergeCell ref="A6:I6"/>
    <mergeCell ref="A7:I7"/>
    <mergeCell ref="A8:I8"/>
    <mergeCell ref="A9:I9"/>
    <mergeCell ref="A1:I1"/>
    <mergeCell ref="A2:A3"/>
    <mergeCell ref="B2:B3"/>
    <mergeCell ref="C2:C3"/>
    <mergeCell ref="D2:D3"/>
    <mergeCell ref="E2:G2"/>
    <mergeCell ref="H2:H3"/>
    <mergeCell ref="I2:I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индикаторы-показатели</vt:lpstr>
      <vt:lpstr>результативность</vt:lpstr>
      <vt:lpstr>финансирование</vt:lpstr>
      <vt:lpstr>среднеарифметическая</vt:lpstr>
      <vt:lpstr>результативность!Область_печати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2017-03-02T04:27:48Z</dcterms:modified>
</cp:coreProperties>
</file>